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"/>
    </mc:Choice>
  </mc:AlternateContent>
  <xr:revisionPtr revIDLastSave="0" documentId="13_ncr:1_{0B049063-4BD9-403E-A4F3-76EF74794CB0}" xr6:coauthVersionLast="47" xr6:coauthVersionMax="47" xr10:uidLastSave="{00000000-0000-0000-0000-000000000000}"/>
  <bookViews>
    <workbookView xWindow="14052" yWindow="1392" windowWidth="20988" windowHeight="13644" xr2:uid="{00000000-000D-0000-FFFF-FFFF00000000}"/>
  </bookViews>
  <sheets>
    <sheet name="PMF Form" sheetId="1" r:id="rId1"/>
    <sheet name="Instructions" sheetId="2" r:id="rId2"/>
    <sheet name="MEMO" sheetId="3" state="hidden" r:id="rId3"/>
    <sheet name="TF" sheetId="4" state="hidden" r:id="rId4"/>
    <sheet name="Budget Office Use" sheetId="5" state="hidden" r:id="rId5"/>
  </sheets>
  <definedNames>
    <definedName name="type_of_posit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0" roundtripDataSignature="AMtx7mgnQuP+Wjf5FXhgz3K2aLPyFn4b1Q=="/>
    </ext>
  </extLst>
</workbook>
</file>

<file path=xl/calcChain.xml><?xml version="1.0" encoding="utf-8"?>
<calcChain xmlns="http://schemas.openxmlformats.org/spreadsheetml/2006/main">
  <c r="D20" i="5" l="1"/>
  <c r="D10" i="5"/>
  <c r="D7" i="5"/>
  <c r="G85" i="4"/>
  <c r="G93" i="4" s="1"/>
  <c r="G76" i="4"/>
  <c r="H76" i="4" s="1"/>
  <c r="H32" i="1" s="1"/>
  <c r="G23" i="4"/>
  <c r="G13" i="4"/>
  <c r="G21" i="4" s="1"/>
  <c r="H64" i="1" s="1"/>
  <c r="C25" i="3"/>
  <c r="C24" i="3"/>
  <c r="C23" i="3"/>
  <c r="C17" i="3"/>
  <c r="C11" i="3"/>
  <c r="C10" i="3"/>
  <c r="C9" i="3"/>
  <c r="C8" i="3"/>
  <c r="C7" i="3"/>
  <c r="C6" i="3"/>
  <c r="C4" i="3"/>
  <c r="E44" i="1"/>
  <c r="H40" i="1"/>
  <c r="C26" i="3" s="1"/>
  <c r="I39" i="1"/>
  <c r="I38" i="1"/>
  <c r="I37" i="1"/>
  <c r="I36" i="1"/>
  <c r="I35" i="1"/>
  <c r="G95" i="4" l="1"/>
  <c r="I40" i="1"/>
  <c r="G87" i="4"/>
  <c r="G17" i="4"/>
  <c r="D62" i="1" s="1"/>
  <c r="G89" i="4"/>
  <c r="G19" i="4"/>
  <c r="D64" i="1" s="1"/>
  <c r="G91" i="4"/>
  <c r="M13" i="4"/>
  <c r="J44" i="1" s="1"/>
  <c r="G44" i="1" s="1"/>
  <c r="I44" i="1" s="1"/>
  <c r="D6" i="5" l="1"/>
  <c r="C16" i="3"/>
  <c r="G15" i="4"/>
  <c r="H62" i="1" s="1"/>
  <c r="C5" i="3" l="1"/>
  <c r="G11" i="4"/>
  <c r="H11" i="4" s="1"/>
  <c r="H21" i="1" s="1"/>
  <c r="C18" i="3"/>
  <c r="D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5" authorId="0" shapeId="0" xr:uid="{00000000-0006-0000-0000-00000C000000}">
      <text>
        <r>
          <rPr>
            <sz val="10"/>
            <color rgb="FF000000"/>
            <rFont val="Arial"/>
          </rPr>
          <t>======
Enter Preferred Position Title</t>
        </r>
      </text>
    </comment>
    <comment ref="I17" authorId="0" shapeId="0" xr:uid="{00000000-0006-0000-0000-00000A000000}">
      <text>
        <r>
          <rPr>
            <sz val="10"/>
            <color rgb="FF000000"/>
            <rFont val="Arial"/>
          </rPr>
          <t>======
Enter Preferred Candidate Name, if known</t>
        </r>
      </text>
    </comment>
    <comment ref="F27" authorId="0" shapeId="0" xr:uid="{00000000-0006-0000-0000-000005000000}">
      <text>
        <r>
          <rPr>
            <sz val="10"/>
            <color rgb="FF000000"/>
            <rFont val="Arial"/>
          </rPr>
          <t>======
Enter 5 digit organization number</t>
        </r>
      </text>
    </comment>
    <comment ref="J27" authorId="0" shapeId="0" xr:uid="{00000000-0006-0000-0000-000009000000}">
      <text>
        <r>
          <rPr>
            <sz val="10"/>
            <color rgb="FF000000"/>
            <rFont val="Arial"/>
          </rPr>
          <t>======
Enter Fiscal Year the position will be effective (i.e. 2018, 2019, 2020 etc.)
Should ALWAYS be July 1 of current fiscal year.</t>
        </r>
      </text>
    </comment>
    <comment ref="F29" authorId="0" shapeId="0" xr:uid="{00000000-0006-0000-0000-00000B000000}">
      <text>
        <r>
          <rPr>
            <sz val="10"/>
            <color rgb="FF000000"/>
            <rFont val="Arial"/>
          </rPr>
          <t>======
Enter org name associated with Departmental Organization Number</t>
        </r>
      </text>
    </comment>
    <comment ref="J44" authorId="0" shapeId="0" xr:uid="{00000000-0006-0000-0000-000008000000}">
      <text>
        <r>
          <rPr>
            <sz val="10"/>
            <color rgb="FF000000"/>
            <rFont val="Arial"/>
          </rPr>
          <t>======
Based on the selections made in 1.  General Information and Definition.</t>
        </r>
      </text>
    </comment>
    <comment ref="D47" authorId="0" shapeId="0" xr:uid="{00000000-0006-0000-0000-000004000000}">
      <text>
        <r>
          <rPr>
            <sz val="10"/>
            <color rgb="FF000000"/>
            <rFont val="Arial"/>
          </rPr>
          <t>======
Notes are optional.
Please enter any notes about this new position that may not have been addressed in Sections 1 through 3.</t>
        </r>
      </text>
    </comment>
    <comment ref="D53" authorId="0" shapeId="0" xr:uid="{00000000-0006-0000-0000-000001000000}">
      <text>
        <r>
          <rPr>
            <sz val="10"/>
            <color rgb="FF000000"/>
            <rFont val="Arial"/>
          </rPr>
          <t>======
Enter Name of Preparer</t>
        </r>
      </text>
    </comment>
    <comment ref="I53" authorId="0" shapeId="0" xr:uid="{00000000-0006-0000-0000-000006000000}">
      <text>
        <r>
          <rPr>
            <sz val="10"/>
            <color rgb="FF000000"/>
            <rFont val="Arial"/>
          </rPr>
          <t>======
Enter Name of Business Administrator That Approves New Position</t>
        </r>
      </text>
    </comment>
    <comment ref="D54" authorId="0" shapeId="0" xr:uid="{00000000-0006-0000-0000-000007000000}">
      <text>
        <r>
          <rPr>
            <sz val="10"/>
            <color rgb="FF000000"/>
            <rFont val="Arial"/>
          </rPr>
          <t>======
Enter Date Prepared</t>
        </r>
      </text>
    </comment>
    <comment ref="I54" authorId="0" shapeId="0" xr:uid="{00000000-0006-0000-0000-000003000000}">
      <text>
        <r>
          <rPr>
            <sz val="10"/>
            <color rgb="FF000000"/>
            <rFont val="Arial"/>
          </rPr>
          <t>======
Enter Date Prepared</t>
        </r>
      </text>
    </comment>
    <comment ref="D58" authorId="0" shapeId="0" xr:uid="{00000000-0006-0000-0000-000002000000}">
      <text>
        <r>
          <rPr>
            <sz val="10"/>
            <color rgb="FF000000"/>
            <rFont val="Arial"/>
          </rPr>
          <t>======
ID#AAAAVUjl2Yc
Warren Williams    (2022-03-03 18:12:19)
To be complete by the Office of Budget and Planning.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MhofKv7PxU5PyHSQUaBHhfCdig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4" authorId="0" shapeId="0" xr:uid="{00000000-0006-0000-0200-000001000000}">
      <text>
        <r>
          <rPr>
            <sz val="10"/>
            <color rgb="FF000000"/>
            <rFont val="Arial"/>
          </rPr>
          <t>======
ID#AAAAVUjl2YA
Warren Williams    (2022-03-03 18:12:19)
Specify other person that should receive copy of completed FPM and position number.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V3vPT7qnfptoq5fuW+UkUWeAALQ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" authorId="0" shapeId="0" xr:uid="{00000000-0006-0000-0300-000006000000}">
      <text>
        <r>
          <rPr>
            <sz val="10"/>
            <color rgb="FF000000"/>
            <rFont val="Arial"/>
          </rPr>
          <t>======
ID#AAAAVUjl2X8
Warren Williams    (2022-03-03 18:12:19)
INTENTIONALLY LEFT BLANK</t>
        </r>
      </text>
    </comment>
    <comment ref="C7" authorId="0" shapeId="0" xr:uid="{00000000-0006-0000-0300-000004000000}">
      <text>
        <r>
          <rPr>
            <sz val="10"/>
            <color rgb="FF000000"/>
            <rFont val="Arial"/>
          </rPr>
          <t>======
ID#AAAAVUjl2YY
Warren Williams    (2022-03-03 18:12:19)
INTENTIONALLY LEFT BLANK</t>
        </r>
      </text>
    </comment>
    <comment ref="G7" authorId="0" shapeId="0" xr:uid="{00000000-0006-0000-0300-000007000000}">
      <text>
        <r>
          <rPr>
            <sz val="10"/>
            <color rgb="FF000000"/>
            <rFont val="Arial"/>
          </rPr>
          <t>======
ID#AAAAVUjl2Xw
Warren Williams    (2022-03-03 18:12:19)
Cell G9</t>
        </r>
      </text>
    </comment>
    <comment ref="G11" authorId="0" shapeId="0" xr:uid="{00000000-0006-0000-0300-00000A000000}">
      <text>
        <r>
          <rPr>
            <sz val="10"/>
            <color rgb="FF000000"/>
            <rFont val="Arial"/>
          </rPr>
          <t>======
ID#AAAAVUjl2Xc
Warren Williams    (2022-03-03 18:12:19)
Cell G9</t>
        </r>
      </text>
    </comment>
    <comment ref="B12" authorId="0" shapeId="0" xr:uid="{00000000-0006-0000-0300-000008000000}">
      <text>
        <r>
          <rPr>
            <sz val="10"/>
            <color rgb="FF000000"/>
            <rFont val="Arial"/>
          </rPr>
          <t>======
ID#AAAAVUjl2Xo
Warren Williams    (2022-03-03 18:12:19)
INTENTIONALLY LEFT BLANK</t>
        </r>
      </text>
    </comment>
    <comment ref="C12" authorId="0" shapeId="0" xr:uid="{00000000-0006-0000-0300-000003000000}">
      <text>
        <r>
          <rPr>
            <sz val="10"/>
            <color rgb="FF000000"/>
            <rFont val="Arial"/>
          </rPr>
          <t>======
ID#AAAAVUjl2Yk
Warren Williams    (2022-03-03 18:12:19)
INTENTIONALLY LEFT BLANK</t>
        </r>
      </text>
    </comment>
    <comment ref="B23" authorId="0" shapeId="0" xr:uid="{00000000-0006-0000-0300-000002000000}">
      <text>
        <r>
          <rPr>
            <sz val="10"/>
            <color rgb="FF000000"/>
            <rFont val="Arial"/>
          </rPr>
          <t>======
ID#AAAAVUjl2Yo
Warren Williams    (2022-03-03 18:12:19)
INTENTIONALLY LEFT BLANK</t>
        </r>
      </text>
    </comment>
    <comment ref="G76" authorId="0" shapeId="0" xr:uid="{00000000-0006-0000-0300-000001000000}">
      <text>
        <r>
          <rPr>
            <sz val="10"/>
            <color rgb="FF000000"/>
            <rFont val="Arial"/>
          </rPr>
          <t>======
ID#AAAAVUjl2Ys
Warren Williams    (2022-03-03 18:12:19)
Cell G9</t>
        </r>
      </text>
    </comment>
    <comment ref="G78" authorId="0" shapeId="0" xr:uid="{00000000-0006-0000-0300-000009000000}">
      <text>
        <r>
          <rPr>
            <sz val="10"/>
            <color rgb="FF000000"/>
            <rFont val="Arial"/>
          </rPr>
          <t>======
ID#AAAAVUjl2Xg
Warren Williams    (2022-03-03 18:12:19)
Cell G9</t>
        </r>
      </text>
    </comment>
    <comment ref="G80" authorId="0" shapeId="0" xr:uid="{00000000-0006-0000-0300-000005000000}">
      <text>
        <r>
          <rPr>
            <sz val="10"/>
            <color rgb="FF000000"/>
            <rFont val="Arial"/>
          </rPr>
          <t>======
ID#AAAAVUjl2YM
Warren Williams    (2022-03-03 18:12:19)
Cell G9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M8qRWQRWw6HYgDSZ2LPPvf5770A=="/>
    </ext>
  </extLst>
</comments>
</file>

<file path=xl/sharedStrings.xml><?xml version="1.0" encoding="utf-8"?>
<sst xmlns="http://schemas.openxmlformats.org/spreadsheetml/2006/main" count="720" uniqueCount="333">
  <si>
    <t xml:space="preserve">Faculty Position Management  </t>
  </si>
  <si>
    <t>Cells That Are Shaded</t>
  </si>
  <si>
    <r>
      <rPr>
        <b/>
        <sz val="9"/>
        <color theme="1"/>
        <rFont val="Arial"/>
      </rPr>
      <t xml:space="preserve"> Use Drop Down Selections </t>
    </r>
    <r>
      <rPr>
        <b/>
        <sz val="7"/>
        <color theme="1"/>
        <rFont val="Arial"/>
      </rPr>
      <t>(Click into Box)</t>
    </r>
  </si>
  <si>
    <t xml:space="preserve"> Requires Manual Data Entry</t>
  </si>
  <si>
    <t xml:space="preserve"> 1.  General Information and Definition</t>
  </si>
  <si>
    <t xml:space="preserve">  This information is necessary for determining the appropriate level of the position.</t>
  </si>
  <si>
    <t>Full or Part-time</t>
  </si>
  <si>
    <t>Full-Time</t>
  </si>
  <si>
    <t xml:space="preserve">Expected Rank  </t>
  </si>
  <si>
    <t>Assistant Teaching Professor</t>
  </si>
  <si>
    <t>Faculty Type</t>
  </si>
  <si>
    <t>Teaching</t>
  </si>
  <si>
    <t xml:space="preserve">Preferred Position Title  </t>
  </si>
  <si>
    <t>Instructional or Non Instructional</t>
  </si>
  <si>
    <t>Instructional</t>
  </si>
  <si>
    <t xml:space="preserve">Candidate Name  </t>
  </si>
  <si>
    <t>Pay Type</t>
  </si>
  <si>
    <t>12 Month Contract</t>
  </si>
  <si>
    <t>This section must be completed.  If not, there will be delays in the creation of the position.</t>
  </si>
  <si>
    <t xml:space="preserve"> 2.  Position Ownership and Administration</t>
  </si>
  <si>
    <t xml:space="preserve">  Ownership Is Determined By Department Responsible For Budgeting and Administration of Position</t>
  </si>
  <si>
    <t xml:space="preserve">Department Organization Number   </t>
  </si>
  <si>
    <t>Fiscal Year Position is Effective</t>
  </si>
  <si>
    <t xml:space="preserve">Department Organization Name   </t>
  </si>
  <si>
    <t xml:space="preserve"> This section must be completed.  If not, there will be delays in creation of the position.</t>
  </si>
  <si>
    <t xml:space="preserve"> 3.  Position Labor Distribution and Position Budget Amount</t>
  </si>
  <si>
    <t>Labor Distributions Must Be Provided.  If not, there will be delays in approval and creation.</t>
  </si>
  <si>
    <t>ENTER</t>
  </si>
  <si>
    <t>(Required)</t>
  </si>
  <si>
    <t>(Optional)</t>
  </si>
  <si>
    <t>(Calculated)</t>
  </si>
  <si>
    <t>Fund</t>
  </si>
  <si>
    <t>Organization</t>
  </si>
  <si>
    <t>Program</t>
  </si>
  <si>
    <t>Activity</t>
  </si>
  <si>
    <t>Amount</t>
  </si>
  <si>
    <t>Percentage</t>
  </si>
  <si>
    <t>Distribution 1</t>
  </si>
  <si>
    <t>Distribution 2</t>
  </si>
  <si>
    <t>Distribution 3</t>
  </si>
  <si>
    <t>Distribution 4</t>
  </si>
  <si>
    <t>Distribution 5</t>
  </si>
  <si>
    <t>Labor Distributions and Amounts Should Agree To Proposed Job Amounts</t>
  </si>
  <si>
    <t>Position Salary Amount</t>
  </si>
  <si>
    <t>Position Fringe Amount</t>
  </si>
  <si>
    <t>Total Position Amount</t>
  </si>
  <si>
    <t>Fringe Rate</t>
  </si>
  <si>
    <t>Additional Notes (optional)</t>
  </si>
  <si>
    <t xml:space="preserve"> 4.  Approval</t>
  </si>
  <si>
    <t>Preparer's and Approver's Name Must Be Provided.  If not, there will be delays in creation of the position.</t>
  </si>
  <si>
    <t xml:space="preserve">Prepared By   </t>
  </si>
  <si>
    <t xml:space="preserve">Business Administrator Approval   </t>
  </si>
  <si>
    <t xml:space="preserve">Date   </t>
  </si>
  <si>
    <t xml:space="preserve"> 5.  Position Number and Leveling</t>
  </si>
  <si>
    <t>Position Number</t>
  </si>
  <si>
    <t>(Assigned by Office of Budget and Financial Planning)</t>
  </si>
  <si>
    <t>Leveling Based on Criteria Selected in Section 1</t>
  </si>
  <si>
    <t>E-Class  =</t>
  </si>
  <si>
    <t>E-Class Description  =</t>
  </si>
  <si>
    <t>P-Class  =</t>
  </si>
  <si>
    <t xml:space="preserve"> 6.  Form Routing</t>
  </si>
  <si>
    <t>Beth Schneider in the Office of the Provost and your Business Administrator (if different than preparer).</t>
  </si>
  <si>
    <t>Instructions For Completing Faculty Position Management Form (PMF)</t>
  </si>
  <si>
    <t xml:space="preserve"> Use Drop Down Selections (Click into Box)</t>
  </si>
  <si>
    <t>FACULTY PRIMARY POSITION MEMO</t>
  </si>
  <si>
    <t>Not sure if we really need the Memo</t>
  </si>
  <si>
    <t>password to unprotect sheet is     xxx</t>
  </si>
  <si>
    <t>( lower case)</t>
  </si>
  <si>
    <r>
      <rPr>
        <b/>
        <sz val="11"/>
        <color theme="1"/>
        <rFont val="Arial"/>
      </rPr>
      <t xml:space="preserve">Position # </t>
    </r>
    <r>
      <rPr>
        <b/>
        <sz val="8"/>
        <color theme="1"/>
        <rFont val="Arial"/>
      </rPr>
      <t>(assigned by Budget Office)</t>
    </r>
  </si>
  <si>
    <t>&lt;&lt;&lt;&lt;&lt;</t>
  </si>
  <si>
    <t>Pulled in from Primary Position Form tab</t>
  </si>
  <si>
    <t>Position Type</t>
  </si>
  <si>
    <t>Faculty Description</t>
  </si>
  <si>
    <t>Expected Rank</t>
  </si>
  <si>
    <t>Preferred Candidate Name</t>
  </si>
  <si>
    <t>FACULTY POSITION DEFINITION</t>
  </si>
  <si>
    <t>Position Create Date</t>
  </si>
  <si>
    <t>Job Code</t>
  </si>
  <si>
    <t>ZZ00100A</t>
  </si>
  <si>
    <t>Position Class</t>
  </si>
  <si>
    <t>Position Title</t>
  </si>
  <si>
    <t>Employee Class</t>
  </si>
  <si>
    <t>Job Progression</t>
  </si>
  <si>
    <t>P</t>
  </si>
  <si>
    <t>Salary Grade</t>
  </si>
  <si>
    <t>F2</t>
  </si>
  <si>
    <t>Job Location</t>
  </si>
  <si>
    <t>UND</t>
  </si>
  <si>
    <t>Type</t>
  </si>
  <si>
    <t>Single</t>
  </si>
  <si>
    <t>Begin Date</t>
  </si>
  <si>
    <r>
      <rPr>
        <b/>
        <sz val="11"/>
        <color theme="1"/>
        <rFont val="Arial"/>
      </rPr>
      <t xml:space="preserve">Budget Org </t>
    </r>
    <r>
      <rPr>
        <b/>
        <sz val="8"/>
        <color theme="1"/>
        <rFont val="Arial"/>
      </rPr>
      <t>(Organization)</t>
    </r>
  </si>
  <si>
    <t>Budget Org Name</t>
  </si>
  <si>
    <t>Budgeted Amount</t>
  </si>
  <si>
    <t xml:space="preserve"> Email to:</t>
  </si>
  <si>
    <t xml:space="preserve"> Email date:</t>
  </si>
  <si>
    <t>Form Date 03/13/2014</t>
  </si>
  <si>
    <t>Tables and formulas</t>
  </si>
  <si>
    <t>This sheet will be hidden</t>
  </si>
  <si>
    <t>Password &gt;&gt;&gt;</t>
  </si>
  <si>
    <t>xxx</t>
  </si>
  <si>
    <t>Drop Down Selections</t>
  </si>
  <si>
    <t xml:space="preserve"> 4.  Position Funding - Fringe Rate</t>
  </si>
  <si>
    <t>If invalid selections are made in Section 1, cell G11 will evaluate as '0'.  This means an incorrect combination of criteria was selected.</t>
  </si>
  <si>
    <t>Examples  [Tenure Track and Non-TR selected].  [Tenure Track, TR and Non-Instructional selected].</t>
  </si>
  <si>
    <t>The formula in G13, concantenates the drop down</t>
  </si>
  <si>
    <t>Cell H11 formula will show error message if G11 evaluates as '0'.. This message will show in Section 1.</t>
  </si>
  <si>
    <t>Instructional or Non-Instructional</t>
  </si>
  <si>
    <t>selections from PMF tab 1. General Information and Definition.</t>
  </si>
  <si>
    <t>Then, performs a vlookup using this formula in G13,</t>
  </si>
  <si>
    <t>=IF(ISERROR('PMF Form'!$D$72),0,"")</t>
  </si>
  <si>
    <t>=IF(G11=0,"*** CANNOT CREATE VALID POSITION BASED ON CRITERIA SELECTED***","")</t>
  </si>
  <si>
    <t>looking at table $G$26 .. $O$38   column 8</t>
  </si>
  <si>
    <t>Above is formula in cell G11 below</t>
  </si>
  <si>
    <t>Above is formula in cell H11 below</t>
  </si>
  <si>
    <t>Part-Time</t>
  </si>
  <si>
    <t>Non Instructional</t>
  </si>
  <si>
    <t xml:space="preserve"> 6.  Position Number and Leveling - E Class</t>
  </si>
  <si>
    <t>Tenure Track</t>
  </si>
  <si>
    <t>9 Month Contract</t>
  </si>
  <si>
    <t xml:space="preserve">  &lt;&lt;&lt; FROM &gt;&gt;&gt; 1.General Information and Definition Selections Concantenated</t>
  </si>
  <si>
    <t>Professor of the Practice</t>
  </si>
  <si>
    <t xml:space="preserve">  &lt;&lt;&lt;  TO &gt;&gt;&gt;  6.  Position Number and Leveling / E-Class Description</t>
  </si>
  <si>
    <t>Clinical</t>
  </si>
  <si>
    <t>looking at table $G$26 .. $O$38   column 2</t>
  </si>
  <si>
    <t>Advising</t>
  </si>
  <si>
    <t xml:space="preserve">  &lt;&lt;&lt;  TO &gt;&gt;&gt;  6.  Position Number and Leveling / E-Class Code</t>
  </si>
  <si>
    <t>Research Faculty</t>
  </si>
  <si>
    <t>Library</t>
  </si>
  <si>
    <t xml:space="preserve"> 6.  Position Number and Leveling - E Class Description</t>
  </si>
  <si>
    <t xml:space="preserve">  &lt;&lt;&lt;  TO &gt;&gt;&gt;  6.  Position Number and Leveling / P-Class Code and Description</t>
  </si>
  <si>
    <t xml:space="preserve">  &lt;&lt;&lt;  TO &gt;&gt;&gt;  Budget Office Use / Account Code</t>
  </si>
  <si>
    <t>Professor</t>
  </si>
  <si>
    <t xml:space="preserve">  &lt;&lt;&lt;  TO &gt;&gt;&gt;  Budget Office Use / Position Title</t>
  </si>
  <si>
    <t>Associate Professor</t>
  </si>
  <si>
    <t>looking at table $G$26 .. $O$38   column 9</t>
  </si>
  <si>
    <t>Assistant Professor</t>
  </si>
  <si>
    <t>Clinical Professor</t>
  </si>
  <si>
    <t>Assistant Clinical Professor</t>
  </si>
  <si>
    <t xml:space="preserve"> 6.  Position Number and Leveling - P Class </t>
  </si>
  <si>
    <t>PRIMARY</t>
  </si>
  <si>
    <t>P-Class</t>
  </si>
  <si>
    <t>Associate Clinical Professor</t>
  </si>
  <si>
    <t>Col 1</t>
  </si>
  <si>
    <t>Col 2</t>
  </si>
  <si>
    <t>Col 3</t>
  </si>
  <si>
    <t>Col 4</t>
  </si>
  <si>
    <t>Col 5</t>
  </si>
  <si>
    <t>Col 6</t>
  </si>
  <si>
    <t>Col 7</t>
  </si>
  <si>
    <t>Col 8</t>
  </si>
  <si>
    <t>Col 9</t>
  </si>
  <si>
    <t>Teaching Professor</t>
  </si>
  <si>
    <t>Full-timeTenure TrackInstructional9 Month Contract</t>
  </si>
  <si>
    <t>F1</t>
  </si>
  <si>
    <t>F0001 - Tenure-track Faculty</t>
  </si>
  <si>
    <t>FT TR Faculty</t>
  </si>
  <si>
    <t>Part-timeTenure TrackInstructional9 Month Contract</t>
  </si>
  <si>
    <t>PT TR Faculty</t>
  </si>
  <si>
    <t>Associate Teaching Professor</t>
  </si>
  <si>
    <t>Full-timeLibraryNon Instructional12 Month Contract</t>
  </si>
  <si>
    <t>F5</t>
  </si>
  <si>
    <t>F0004 - Library Faculty</t>
  </si>
  <si>
    <t>FT Non-TR Non-Inst Faculty</t>
  </si>
  <si>
    <t>Advising Faculty</t>
  </si>
  <si>
    <t>looking at table $G$26 .. $O$38   column 7</t>
  </si>
  <si>
    <t>Full-timeResearch FacultyNon Instructional12 Month Contract</t>
  </si>
  <si>
    <t>F0009 - Research Faculty</t>
  </si>
  <si>
    <t>Assistant Advising Faculty</t>
  </si>
  <si>
    <t>Full-timeTeachingNon Instructional12 Month Contract</t>
  </si>
  <si>
    <t>F0003 - Administrative Faculty</t>
  </si>
  <si>
    <t>Associate Advising Faculty</t>
  </si>
  <si>
    <t>Full-timeProfessor of the PracticeNon Instructional12 Month Contract</t>
  </si>
  <si>
    <t>Full-timeClinicalNon Instructional12 Month Contract</t>
  </si>
  <si>
    <t>Assistant Professor of the Practice</t>
  </si>
  <si>
    <t>Full-timeAdvisingNon Instructional12 Month Contract</t>
  </si>
  <si>
    <t>Associate Professor of the Practice</t>
  </si>
  <si>
    <t>Full-timeTeachingInstructional9 Month Contract</t>
  </si>
  <si>
    <t>F6</t>
  </si>
  <si>
    <t>F0002 - Professional Teaching Faculty</t>
  </si>
  <si>
    <t>FT Non-TR Instructional Faculty</t>
  </si>
  <si>
    <t>Instructor</t>
  </si>
  <si>
    <t>Full-timeProfessor of the PracticeInstructional9 Month Contract</t>
  </si>
  <si>
    <t>Research Professor</t>
  </si>
  <si>
    <t>Full-timeClinicalInstructional9 Month Contract</t>
  </si>
  <si>
    <t>Research Associate Professor</t>
  </si>
  <si>
    <t>Full-timeAdvisingInstructional9 Month Contract</t>
  </si>
  <si>
    <t>Research Assistant Professor</t>
  </si>
  <si>
    <t>Part-timeLibraryNon Instructional12 Month Contract</t>
  </si>
  <si>
    <t>F8</t>
  </si>
  <si>
    <t>PT Non-TR Non-Instr Faculty</t>
  </si>
  <si>
    <t>Research Specialist</t>
  </si>
  <si>
    <t>Part-timeTeachingNon Instructional12 Month Contract</t>
  </si>
  <si>
    <t>Librarian</t>
  </si>
  <si>
    <t>Part-timeProfessor of the PracticeNon Instructional12 Month Contract</t>
  </si>
  <si>
    <t>Associate Librarian</t>
  </si>
  <si>
    <t>Part-timeClinicalNon Instructional12 Month Contract</t>
  </si>
  <si>
    <t>Assistant Librarian</t>
  </si>
  <si>
    <t>Part-timeAdvisingNon Instructional12 Month Contract</t>
  </si>
  <si>
    <t>Part-timeTeachingInstructional12 Month Contract</t>
  </si>
  <si>
    <t>F9</t>
  </si>
  <si>
    <t>PT Non-TR Instructional Faculty</t>
  </si>
  <si>
    <t>Part-timeProfessor of the PracticeInstructional12 Month Contract</t>
  </si>
  <si>
    <t>Part-timeClinicalInstructional12 Month Contract</t>
  </si>
  <si>
    <t>Part-timeAdvisingInstructional12 Month Contract</t>
  </si>
  <si>
    <t>Full-timeResearch FacultyNon Instructional9 Month Contract</t>
  </si>
  <si>
    <t>FN</t>
  </si>
  <si>
    <t>FT Non TR Non-Instr 9/12 Faculty</t>
  </si>
  <si>
    <t>Part-TimeLibraryNon Instructional9 Month Contract</t>
  </si>
  <si>
    <t>Full-timeTeachingNon Instructional9 Month Contract</t>
  </si>
  <si>
    <t>Full-timeProfessor of the PracticeNon Instructional9 Month Contract</t>
  </si>
  <si>
    <t>Full-timeClinicalNon Instructional9 Month Contract</t>
  </si>
  <si>
    <t>Full-timeAdvisingNon Instructional9 Month Contract</t>
  </si>
  <si>
    <t>Part-TimeResearch FacultyNon Instructional9 Month Contract</t>
  </si>
  <si>
    <t>Full-timeTeachingInstructional12 Month Contract</t>
  </si>
  <si>
    <t>FT</t>
  </si>
  <si>
    <t>FT Non TR Instructional Fac 12</t>
  </si>
  <si>
    <t>Full-timeProfessor of the PracticeInstructional12 Month Contract</t>
  </si>
  <si>
    <t>Full-timeClinicalInstructional12 Month Contract</t>
  </si>
  <si>
    <t>Full-timeAdvisingInstructional12 Month Contract</t>
  </si>
  <si>
    <t>Part-TimeSpecial ProfessionalInstructional9 Month Contract</t>
  </si>
  <si>
    <t>Part-TimeResearch FacultyNon Instructional12 Month Contract</t>
  </si>
  <si>
    <t>Part-TimeTeachingInstructional9 Month Contract</t>
  </si>
  <si>
    <t>Part-TimeProfessor of the PracticeInstructional9 Month Contract</t>
  </si>
  <si>
    <t>Part-TimeClinicalInstructional9 Month Contract</t>
  </si>
  <si>
    <t>Part-TimeAdvisingInstructional9 Month Contract</t>
  </si>
  <si>
    <t>=IF(G11=0,"*** CANNOT CREATE POSITION BASED ON CRITERIA SELECTED***","")</t>
  </si>
  <si>
    <t>=IF(('PMF Form'!D33&gt;1)*('PMF Form'!E33&gt;1)*('PMF Form'!F33&gt;1),0,"Position cannot be created without a Labor Distribution FOP")</t>
  </si>
  <si>
    <t>=IF(('PMF Form'!D33&gt;1)*('PMF Form'!E33&gt;1)*('PMF Form'!F33&gt;1)*('PMF Form'!H33&gt;1,"",0))</t>
  </si>
  <si>
    <t>NOT NEEDED</t>
  </si>
  <si>
    <t xml:space="preserve">EEO Skill - </t>
  </si>
  <si>
    <t>SECONDARY</t>
  </si>
  <si>
    <t>The formula in G13, concantenates the selections</t>
  </si>
  <si>
    <t>from PMF tab ….</t>
  </si>
  <si>
    <t>Then, performs a vlookup using this formula,</t>
  </si>
  <si>
    <t>looking at table $G$24 .. $Q$36   column 9</t>
  </si>
  <si>
    <t xml:space="preserve">  &lt;&lt;&lt;  TO &gt;&gt;&gt; 6.  Budget Office Use Only / E-Class Description</t>
  </si>
  <si>
    <t xml:space="preserve">  &lt;&lt;&lt;  TO &gt;&gt;&gt; 6.  Budget Office Use Only / E-Class Code</t>
  </si>
  <si>
    <t xml:space="preserve"> 4.  Position Funding</t>
  </si>
  <si>
    <t xml:space="preserve">  &lt;&lt;&lt;  TO &gt;&gt;&gt; 6.  Budget Office Use Only / P-Class Code and Description</t>
  </si>
  <si>
    <t xml:space="preserve">  &lt;&lt;&lt;  TO &gt;&gt;&gt; 6.  Budget Office Use Only / EEO Skill Code</t>
  </si>
  <si>
    <t>Position Funded Best Described</t>
  </si>
  <si>
    <t>E&amp;G Unrestricted</t>
  </si>
  <si>
    <t>Partial E&amp;G Unrestricted</t>
  </si>
  <si>
    <t>Grant Funding</t>
  </si>
  <si>
    <t>Dean</t>
  </si>
  <si>
    <t>F0007-Exec/Admin Faculty</t>
  </si>
  <si>
    <t>Type of Position</t>
  </si>
  <si>
    <t>Restricted Funding</t>
  </si>
  <si>
    <t>Associate Dean</t>
  </si>
  <si>
    <t>Grant &amp; Restricted Mixed</t>
  </si>
  <si>
    <t>Assistant Dean</t>
  </si>
  <si>
    <t>DE</t>
  </si>
  <si>
    <t>Strategic Research Investments (SRI)</t>
  </si>
  <si>
    <t>Department Chair</t>
  </si>
  <si>
    <t>DC</t>
  </si>
  <si>
    <t>Replacement Position</t>
  </si>
  <si>
    <t>Associate Chair</t>
  </si>
  <si>
    <t>DT</t>
  </si>
  <si>
    <t>Revenue</t>
  </si>
  <si>
    <t>Assistant Chair</t>
  </si>
  <si>
    <t>CH</t>
  </si>
  <si>
    <t>Director</t>
  </si>
  <si>
    <t>AC</t>
  </si>
  <si>
    <t>Associate Director</t>
  </si>
  <si>
    <t>SC</t>
  </si>
  <si>
    <t>Assistant Director</t>
  </si>
  <si>
    <t>DI</t>
  </si>
  <si>
    <t>AD</t>
  </si>
  <si>
    <t>SD</t>
  </si>
  <si>
    <t>FT Non TR Non-Instr Faculty</t>
  </si>
  <si>
    <t>F0000 - Officer-Faculty</t>
  </si>
  <si>
    <t>10 - Executive/Admin and managerial</t>
  </si>
  <si>
    <t>20 - Faculty</t>
  </si>
  <si>
    <t>FT Non TR Instructional Fac</t>
  </si>
  <si>
    <t>30 - Other professionals</t>
  </si>
  <si>
    <t>F0007 - Exec/Admin Faculty</t>
  </si>
  <si>
    <t>F0010 - Fellow</t>
  </si>
  <si>
    <t>Guide to completing NBAPOSN and NBAPBUD</t>
  </si>
  <si>
    <t>Budget Office Use</t>
  </si>
  <si>
    <t>NBAPOSN</t>
  </si>
  <si>
    <t>=</t>
  </si>
  <si>
    <t>Positon Class</t>
  </si>
  <si>
    <t>Preferred Position Title</t>
  </si>
  <si>
    <t>P - Primary</t>
  </si>
  <si>
    <t>Salary Group</t>
  </si>
  <si>
    <t>Salary Table</t>
  </si>
  <si>
    <t>SL</t>
  </si>
  <si>
    <t>Salary Step</t>
  </si>
  <si>
    <t>NBAPBUD</t>
  </si>
  <si>
    <t>Status</t>
  </si>
  <si>
    <t>Active or Frozen</t>
  </si>
  <si>
    <t>Budget Profile</t>
  </si>
  <si>
    <t>Based on Labor Distribution</t>
  </si>
  <si>
    <t>Effective Date</t>
  </si>
  <si>
    <t>01-JUL-2014</t>
  </si>
  <si>
    <t>Base Units</t>
  </si>
  <si>
    <t>Position Budget Basis</t>
  </si>
  <si>
    <t>Position Annual Basis</t>
  </si>
  <si>
    <t>Budget Appointment %</t>
  </si>
  <si>
    <t>Budget FTE</t>
  </si>
  <si>
    <t xml:space="preserve">Primary </t>
  </si>
  <si>
    <t>Secondary</t>
  </si>
  <si>
    <t>Office of the Provost and your Business Administrator (if different than the preparer).</t>
  </si>
  <si>
    <t>NOTE: Please provide a valid FOP and Amount</t>
  </si>
  <si>
    <t>This section defines and assigns the level of the position.</t>
  </si>
  <si>
    <t>Invalid selection combinations will return an error message "'CANNOT CREATE VALID POSITION BASED ON CRITERIA SELECTED'".</t>
  </si>
  <si>
    <t>White shaded box will require you to manually fill in information asked for.</t>
  </si>
  <si>
    <t xml:space="preserve">Clicking into an ORANGE shaded box will give you the ability to 'Select from a drop-down list.' Selections are self-explanatory. </t>
  </si>
  <si>
    <t>White shaded boxes will require you to manually fill in information asked for.</t>
  </si>
  <si>
    <t xml:space="preserve">This section determines the department responsible for the administration and budgeting of the position and </t>
  </si>
  <si>
    <t>the fiscal year the position will be effective.</t>
  </si>
  <si>
    <t>3.  Position Labor Distribution and Position Budget Amount</t>
  </si>
  <si>
    <t>will appear as an error message. PMF will be returned if this information is not provided.</t>
  </si>
  <si>
    <t xml:space="preserve">White shaded boxes will require you to manually fill in the information asked for. </t>
  </si>
  <si>
    <t>Also indicates what information is required, optional and calculated.</t>
  </si>
  <si>
    <t xml:space="preserve">Also, this section will calculate the total value of the position using the current year fringe rate. </t>
  </si>
  <si>
    <t>A note box is provided for you to add any information relevant to the new position.</t>
  </si>
  <si>
    <t>6. Form Routing</t>
  </si>
  <si>
    <r>
      <t xml:space="preserve">Attach to email and send to     </t>
    </r>
    <r>
      <rPr>
        <b/>
        <i/>
        <sz val="11"/>
        <color theme="1"/>
        <rFont val="Calibri"/>
        <family val="2"/>
      </rPr>
      <t>position.nd.edu</t>
    </r>
    <r>
      <rPr>
        <b/>
        <sz val="11"/>
        <color theme="1"/>
        <rFont val="Calibri"/>
        <family val="2"/>
      </rPr>
      <t xml:space="preserve">    with copy to Rich Forrester and Beth Schneider in the </t>
    </r>
  </si>
  <si>
    <t>This section shows requester and approver before submission of the form.</t>
  </si>
  <si>
    <t>White shaded boxes are provided for requester and approver names and dates.</t>
  </si>
  <si>
    <t>This section shows how the position will be leveled in Banner based on the selection in Section 1.</t>
  </si>
  <si>
    <t>This section allows you to provide single or multiple labor distributions that will determine the correct budget amount for each</t>
  </si>
  <si>
    <t>FOP.  If no FOP and amount are provided, *** CANNOT CREATE POSITION WITHOUT A LABOR DISTRIBUTION FOP AND AMOUNT ***</t>
  </si>
  <si>
    <t>Use This Form To Request a New Single Faculty Position</t>
  </si>
  <si>
    <t>V025</t>
  </si>
  <si>
    <t>Completed form in Excel should be attached to an email and sent to…   position@nd.edu … with copy to Rich Forrester and</t>
  </si>
  <si>
    <t xml:space="preserve"> &lt;&lt;&lt;  TO &gt;&gt;&gt; 6.  Budget Office Use Only / Acct Code</t>
  </si>
  <si>
    <t>Account Code  =</t>
  </si>
  <si>
    <t>Pooled</t>
  </si>
  <si>
    <t>Administrative</t>
  </si>
  <si>
    <t>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</si>
</sst>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0.0%"/>
    <numFmt numFmtId="165" formatCode="mm/dd/yy"/>
    <numFmt numFmtId="166" formatCode="[$-409]d\-mmm\-yyyy"/>
    <numFmt numFmtId="167" formatCode="0.000"/>
  </numFmts>
  <fonts count="65" x14ac:knownFonts="1">
    <font>
      <sz val="10"/>
      <color rgb="FF000000"/>
      <name val="Arial"/>
    </font>
    <font>
      <sz val="10"/>
      <color theme="1"/>
      <name val="Arial"/>
    </font>
    <font>
      <b/>
      <sz val="16"/>
      <color theme="1"/>
      <name val="Arial"/>
    </font>
    <font>
      <b/>
      <i/>
      <sz val="10"/>
      <color rgb="FFFF0000"/>
      <name val="Arial"/>
    </font>
    <font>
      <b/>
      <sz val="11"/>
      <color theme="1"/>
      <name val="Arial"/>
    </font>
    <font>
      <i/>
      <sz val="10"/>
      <color rgb="FFFF0000"/>
      <name val="Arial"/>
    </font>
    <font>
      <b/>
      <sz val="10"/>
      <color theme="1"/>
      <name val="Arial"/>
    </font>
    <font>
      <b/>
      <sz val="7"/>
      <color theme="1"/>
      <name val="Arial"/>
    </font>
    <font>
      <b/>
      <sz val="9"/>
      <color theme="1"/>
      <name val="Arial"/>
    </font>
    <font>
      <b/>
      <sz val="14"/>
      <color theme="0"/>
      <name val="Arial"/>
    </font>
    <font>
      <sz val="10"/>
      <color theme="0"/>
      <name val="Arial"/>
    </font>
    <font>
      <b/>
      <i/>
      <sz val="8"/>
      <color theme="1"/>
      <name val="Arial"/>
    </font>
    <font>
      <b/>
      <sz val="9"/>
      <color rgb="FFC00000"/>
      <name val="Arial"/>
    </font>
    <font>
      <sz val="10"/>
      <name val="Arial"/>
    </font>
    <font>
      <b/>
      <sz val="12"/>
      <color rgb="FFFF0000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i/>
      <sz val="9"/>
      <color theme="1"/>
      <name val="Arial"/>
    </font>
    <font>
      <sz val="11"/>
      <color theme="1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b/>
      <sz val="9"/>
      <color rgb="FF333333"/>
      <name val="Arial"/>
    </font>
    <font>
      <b/>
      <sz val="12"/>
      <color theme="1"/>
      <name val="Arial"/>
    </font>
    <font>
      <b/>
      <sz val="13"/>
      <color theme="1"/>
      <name val="Arial"/>
    </font>
    <font>
      <b/>
      <i/>
      <sz val="9"/>
      <color rgb="FF0C0C0C"/>
      <name val="Arial"/>
    </font>
    <font>
      <b/>
      <i/>
      <sz val="11"/>
      <color theme="1"/>
      <name val="Arial"/>
    </font>
    <font>
      <b/>
      <sz val="18"/>
      <color theme="1"/>
      <name val="Calibri"/>
    </font>
    <font>
      <sz val="10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i/>
      <sz val="12"/>
      <color rgb="FFFF0000"/>
      <name val="Calibri"/>
    </font>
    <font>
      <sz val="12"/>
      <color theme="1"/>
      <name val="Arial"/>
    </font>
    <font>
      <sz val="10"/>
      <color theme="1"/>
      <name val="Tahoma"/>
    </font>
    <font>
      <b/>
      <sz val="10"/>
      <color theme="1"/>
      <name val="Tahoma"/>
    </font>
    <font>
      <b/>
      <i/>
      <sz val="11"/>
      <color rgb="FF17365D"/>
      <name val="Calibri"/>
    </font>
    <font>
      <i/>
      <sz val="9"/>
      <color theme="1"/>
      <name val="Calibri"/>
    </font>
    <font>
      <i/>
      <sz val="9"/>
      <color rgb="FFFF0000"/>
      <name val="Calibri"/>
    </font>
    <font>
      <sz val="9"/>
      <color theme="1"/>
      <name val="Calibri"/>
    </font>
    <font>
      <b/>
      <sz val="16"/>
      <color rgb="FFFF0000"/>
      <name val="Arial"/>
    </font>
    <font>
      <b/>
      <sz val="10"/>
      <color rgb="FFFF0000"/>
      <name val="Arial"/>
    </font>
    <font>
      <b/>
      <i/>
      <sz val="11"/>
      <color rgb="FFC00000"/>
      <name val="Arial"/>
    </font>
    <font>
      <b/>
      <sz val="10"/>
      <color rgb="FF000000"/>
      <name val="Arial"/>
    </font>
    <font>
      <sz val="10"/>
      <color theme="1"/>
      <name val="Calibri"/>
    </font>
    <font>
      <b/>
      <sz val="11"/>
      <color rgb="FF000000"/>
      <name val="Calibri"/>
    </font>
    <font>
      <b/>
      <sz val="10"/>
      <color rgb="FF00B050"/>
      <name val="Arial"/>
    </font>
    <font>
      <b/>
      <i/>
      <sz val="10"/>
      <color theme="1"/>
      <name val="Arial"/>
    </font>
    <font>
      <b/>
      <sz val="9"/>
      <color rgb="FF000000"/>
      <name val="Arial"/>
    </font>
    <font>
      <b/>
      <sz val="10"/>
      <color rgb="FF0C0C0C"/>
      <name val="Arial"/>
    </font>
    <font>
      <b/>
      <u/>
      <sz val="14"/>
      <color theme="1"/>
      <name val="Arial"/>
    </font>
    <font>
      <b/>
      <sz val="14"/>
      <color theme="1"/>
      <name val="Arial"/>
    </font>
    <font>
      <sz val="14"/>
      <color theme="1"/>
      <name val="Arial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4"/>
      <color rgb="FF7030A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</font>
    <font>
      <b/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EAF1DD"/>
        <bgColor rgb="FFEAF1DD"/>
      </patternFill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F2F2F2"/>
        <bgColor rgb="FFF2F2F2"/>
      </patternFill>
    </fill>
    <fill>
      <patternFill patternType="solid">
        <fgColor rgb="FFF7F7F7"/>
        <bgColor rgb="FFF7F7F7"/>
      </patternFill>
    </fill>
    <fill>
      <patternFill patternType="solid">
        <fgColor rgb="FFFFFF00"/>
        <bgColor rgb="FFFFFF00"/>
      </patternFill>
    </fill>
    <fill>
      <patternFill patternType="solid">
        <fgColor rgb="FFF2DBDB"/>
        <bgColor rgb="FFF2DBDB"/>
      </patternFill>
    </fill>
    <fill>
      <patternFill patternType="solid">
        <fgColor rgb="FFE5DFEC"/>
        <bgColor rgb="FFE5DFEC"/>
      </patternFill>
    </fill>
    <fill>
      <patternFill patternType="solid">
        <fgColor rgb="FFD6E3BC"/>
        <bgColor rgb="FFD6E3BC"/>
      </patternFill>
    </fill>
    <fill>
      <patternFill patternType="solid">
        <fgColor rgb="FFFABF8F"/>
        <bgColor rgb="FFFABF8F"/>
      </patternFill>
    </fill>
    <fill>
      <patternFill patternType="solid">
        <fgColor rgb="FFDDD9C3"/>
        <bgColor rgb="FFDDD9C3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C2D69B"/>
        <bgColor rgb="FFC2D69B"/>
      </patternFill>
    </fill>
    <fill>
      <patternFill patternType="solid">
        <fgColor rgb="FFCCC0D9"/>
        <bgColor rgb="FFCCC0D9"/>
      </patternFill>
    </fill>
    <fill>
      <patternFill patternType="solid">
        <fgColor rgb="FFC4BD97"/>
        <bgColor rgb="FFC4BD97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rgb="FF8DB3E2"/>
      </patternFill>
    </fill>
    <fill>
      <patternFill patternType="solid">
        <fgColor theme="4" tint="0.59999389629810485"/>
        <bgColor rgb="FFDDD9C3"/>
      </patternFill>
    </fill>
  </fills>
  <borders count="6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ck">
        <color rgb="FFFFC000"/>
      </left>
      <right/>
      <top style="thick">
        <color rgb="FFFFC000"/>
      </top>
      <bottom style="thick">
        <color rgb="FFFFC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CCCCFF"/>
      </left>
      <right style="thin">
        <color rgb="FFCCCCFF"/>
      </right>
      <top style="thin">
        <color rgb="FFCCCCFF"/>
      </top>
      <bottom style="thin">
        <color rgb="FFCCCCFF"/>
      </bottom>
      <diagonal/>
    </border>
    <border>
      <left style="thin">
        <color rgb="FFCCCCFF"/>
      </left>
      <right/>
      <top style="thin">
        <color rgb="FFCCCCFF"/>
      </top>
      <bottom style="thin">
        <color rgb="FFCCCCFF"/>
      </bottom>
      <diagonal/>
    </border>
    <border>
      <left/>
      <right style="thin">
        <color rgb="FFCCCCFF"/>
      </right>
      <top style="thin">
        <color rgb="FFCCCCFF"/>
      </top>
      <bottom style="thin">
        <color rgb="FFCCCCFF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 applyFont="1" applyAlignme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 applyAlignment="1">
      <alignment horizontal="right" vertical="center"/>
    </xf>
    <xf numFmtId="0" fontId="3" fillId="2" borderId="1" xfId="0" applyFont="1" applyFill="1" applyBorder="1"/>
    <xf numFmtId="0" fontId="5" fillId="2" borderId="1" xfId="0" applyFont="1" applyFill="1" applyBorder="1"/>
    <xf numFmtId="0" fontId="6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" fillId="6" borderId="2" xfId="0" applyFont="1" applyFill="1" applyBorder="1"/>
    <xf numFmtId="0" fontId="9" fillId="3" borderId="1" xfId="0" applyFont="1" applyFill="1" applyBorder="1" applyAlignment="1">
      <alignment vertical="center"/>
    </xf>
    <xf numFmtId="0" fontId="10" fillId="3" borderId="1" xfId="0" applyFont="1" applyFill="1" applyBorder="1"/>
    <xf numFmtId="0" fontId="8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6" fillId="5" borderId="7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6" borderId="7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right" vertical="top"/>
    </xf>
    <xf numFmtId="0" fontId="6" fillId="6" borderId="7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1" fillId="2" borderId="1" xfId="0" applyFont="1" applyFill="1" applyBorder="1" applyAlignment="1">
      <alignment vertical="center"/>
    </xf>
    <xf numFmtId="0" fontId="15" fillId="4" borderId="1" xfId="0" applyFont="1" applyFill="1" applyBorder="1"/>
    <xf numFmtId="0" fontId="6" fillId="4" borderId="1" xfId="0" applyFont="1" applyFill="1" applyBorder="1" applyAlignment="1">
      <alignment vertical="top"/>
    </xf>
    <xf numFmtId="0" fontId="1" fillId="0" borderId="20" xfId="0" applyFont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top"/>
    </xf>
    <xf numFmtId="7" fontId="1" fillId="2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center" vertical="center"/>
    </xf>
    <xf numFmtId="7" fontId="6" fillId="6" borderId="7" xfId="0" applyNumberFormat="1" applyFont="1" applyFill="1" applyBorder="1" applyAlignment="1">
      <alignment horizontal="right" vertical="center"/>
    </xf>
    <xf numFmtId="10" fontId="6" fillId="4" borderId="7" xfId="0" applyNumberFormat="1" applyFont="1" applyFill="1" applyBorder="1" applyAlignment="1">
      <alignment horizontal="right" vertical="center"/>
    </xf>
    <xf numFmtId="7" fontId="6" fillId="6" borderId="7" xfId="0" applyNumberFormat="1" applyFont="1" applyFill="1" applyBorder="1" applyAlignment="1">
      <alignment horizontal="right" vertical="center"/>
    </xf>
    <xf numFmtId="7" fontId="6" fillId="6" borderId="7" xfId="0" applyNumberFormat="1" applyFont="1" applyFill="1" applyBorder="1" applyAlignment="1">
      <alignment horizontal="center" vertical="center"/>
    </xf>
    <xf numFmtId="7" fontId="8" fillId="4" borderId="7" xfId="0" applyNumberFormat="1" applyFont="1" applyFill="1" applyBorder="1" applyAlignment="1">
      <alignment vertical="center"/>
    </xf>
    <xf numFmtId="10" fontId="8" fillId="4" borderId="7" xfId="0" applyNumberFormat="1" applyFont="1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right" vertical="top" wrapText="1"/>
    </xf>
    <xf numFmtId="0" fontId="18" fillId="2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4" fillId="4" borderId="1" xfId="0" applyFont="1" applyFill="1" applyBorder="1"/>
    <xf numFmtId="7" fontId="19" fillId="4" borderId="1" xfId="0" applyNumberFormat="1" applyFont="1" applyFill="1" applyBorder="1" applyAlignment="1">
      <alignment horizontal="right"/>
    </xf>
    <xf numFmtId="164" fontId="20" fillId="4" borderId="1" xfId="0" applyNumberFormat="1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164" fontId="7" fillId="4" borderId="1" xfId="0" applyNumberFormat="1" applyFont="1" applyFill="1" applyBorder="1" applyAlignment="1">
      <alignment horizontal="right" vertical="top" wrapText="1"/>
    </xf>
    <xf numFmtId="0" fontId="7" fillId="4" borderId="1" xfId="0" applyFont="1" applyFill="1" applyBorder="1" applyAlignment="1">
      <alignment horizontal="left" vertical="top"/>
    </xf>
    <xf numFmtId="7" fontId="6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18" fillId="2" borderId="1" xfId="0" applyFont="1" applyFill="1" applyBorder="1"/>
    <xf numFmtId="0" fontId="10" fillId="3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0" fontId="22" fillId="7" borderId="1" xfId="0" applyFont="1" applyFill="1" applyBorder="1" applyAlignment="1">
      <alignment horizontal="center" vertical="top" wrapText="1"/>
    </xf>
    <xf numFmtId="0" fontId="23" fillId="8" borderId="7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left" vertical="center"/>
    </xf>
    <xf numFmtId="0" fontId="18" fillId="3" borderId="1" xfId="0" applyFont="1" applyFill="1" applyBorder="1"/>
    <xf numFmtId="0" fontId="4" fillId="7" borderId="1" xfId="0" applyFont="1" applyFill="1" applyBorder="1" applyAlignment="1">
      <alignment horizontal="left"/>
    </xf>
    <xf numFmtId="0" fontId="8" fillId="7" borderId="1" xfId="0" applyFont="1" applyFill="1" applyBorder="1" applyAlignment="1">
      <alignment vertical="center"/>
    </xf>
    <xf numFmtId="0" fontId="18" fillId="7" borderId="1" xfId="0" applyFont="1" applyFill="1" applyBorder="1"/>
    <xf numFmtId="0" fontId="1" fillId="7" borderId="1" xfId="0" applyFont="1" applyFill="1" applyBorder="1"/>
    <xf numFmtId="0" fontId="4" fillId="7" borderId="1" xfId="0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left" vertical="top"/>
    </xf>
    <xf numFmtId="0" fontId="6" fillId="7" borderId="1" xfId="0" applyFont="1" applyFill="1" applyBorder="1" applyAlignment="1">
      <alignment horizontal="right" vertical="center"/>
    </xf>
    <xf numFmtId="0" fontId="6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25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top" wrapText="1"/>
    </xf>
    <xf numFmtId="0" fontId="22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left" vertical="top"/>
    </xf>
    <xf numFmtId="0" fontId="26" fillId="2" borderId="1" xfId="0" applyFont="1" applyFill="1" applyBorder="1"/>
    <xf numFmtId="0" fontId="27" fillId="2" borderId="1" xfId="0" applyFont="1" applyFill="1" applyBorder="1"/>
    <xf numFmtId="0" fontId="28" fillId="2" borderId="1" xfId="0" applyFont="1" applyFill="1" applyBorder="1"/>
    <xf numFmtId="0" fontId="29" fillId="2" borderId="1" xfId="0" applyFont="1" applyFill="1" applyBorder="1"/>
    <xf numFmtId="0" fontId="30" fillId="2" borderId="1" xfId="0" applyFont="1" applyFill="1" applyBorder="1" applyAlignment="1">
      <alignment horizontal="left"/>
    </xf>
    <xf numFmtId="0" fontId="18" fillId="9" borderId="30" xfId="0" applyFont="1" applyFill="1" applyBorder="1"/>
    <xf numFmtId="0" fontId="18" fillId="9" borderId="1" xfId="0" applyFont="1" applyFill="1" applyBorder="1"/>
    <xf numFmtId="0" fontId="31" fillId="9" borderId="31" xfId="0" applyFont="1" applyFill="1" applyBorder="1"/>
    <xf numFmtId="0" fontId="31" fillId="0" borderId="0" xfId="0" applyFont="1"/>
    <xf numFmtId="0" fontId="4" fillId="9" borderId="1" xfId="0" applyFont="1" applyFill="1" applyBorder="1"/>
    <xf numFmtId="0" fontId="22" fillId="9" borderId="1" xfId="0" applyFont="1" applyFill="1" applyBorder="1"/>
    <xf numFmtId="0" fontId="32" fillId="10" borderId="1" xfId="0" applyFont="1" applyFill="1" applyBorder="1" applyAlignment="1">
      <alignment vertical="top"/>
    </xf>
    <xf numFmtId="0" fontId="31" fillId="10" borderId="1" xfId="0" applyFont="1" applyFill="1" applyBorder="1"/>
    <xf numFmtId="0" fontId="4" fillId="7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3" fillId="0" borderId="0" xfId="0" applyFont="1"/>
    <xf numFmtId="0" fontId="4" fillId="7" borderId="32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vertical="top" wrapText="1"/>
    </xf>
    <xf numFmtId="0" fontId="8" fillId="9" borderId="1" xfId="0" applyFont="1" applyFill="1" applyBorder="1"/>
    <xf numFmtId="0" fontId="34" fillId="9" borderId="1" xfId="0" applyFont="1" applyFill="1" applyBorder="1" applyAlignment="1">
      <alignment horizontal="center"/>
    </xf>
    <xf numFmtId="165" fontId="4" fillId="0" borderId="7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7" fontId="6" fillId="0" borderId="7" xfId="0" applyNumberFormat="1" applyFont="1" applyBorder="1" applyAlignment="1">
      <alignment horizontal="center" vertical="center" wrapText="1"/>
    </xf>
    <xf numFmtId="0" fontId="31" fillId="9" borderId="30" xfId="0" applyFont="1" applyFill="1" applyBorder="1"/>
    <xf numFmtId="0" fontId="35" fillId="9" borderId="1" xfId="0" applyFont="1" applyFill="1" applyBorder="1" applyAlignment="1">
      <alignment vertical="top" wrapText="1"/>
    </xf>
    <xf numFmtId="0" fontId="31" fillId="9" borderId="1" xfId="0" applyFont="1" applyFill="1" applyBorder="1"/>
    <xf numFmtId="0" fontId="36" fillId="9" borderId="7" xfId="0" applyFont="1" applyFill="1" applyBorder="1" applyAlignment="1">
      <alignment vertical="top" wrapText="1"/>
    </xf>
    <xf numFmtId="0" fontId="31" fillId="0" borderId="33" xfId="0" applyFont="1" applyBorder="1"/>
    <xf numFmtId="14" fontId="30" fillId="0" borderId="7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vertical="top"/>
    </xf>
    <xf numFmtId="0" fontId="31" fillId="0" borderId="36" xfId="0" applyFont="1" applyBorder="1"/>
    <xf numFmtId="0" fontId="31" fillId="0" borderId="35" xfId="0" applyFont="1" applyBorder="1"/>
    <xf numFmtId="14" fontId="31" fillId="0" borderId="7" xfId="0" applyNumberFormat="1" applyFont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center"/>
    </xf>
    <xf numFmtId="0" fontId="31" fillId="9" borderId="37" xfId="0" applyFont="1" applyFill="1" applyBorder="1"/>
    <xf numFmtId="0" fontId="31" fillId="9" borderId="38" xfId="0" applyFont="1" applyFill="1" applyBorder="1"/>
    <xf numFmtId="0" fontId="39" fillId="9" borderId="38" xfId="0" applyFont="1" applyFill="1" applyBorder="1"/>
    <xf numFmtId="0" fontId="40" fillId="9" borderId="39" xfId="0" applyFont="1" applyFill="1" applyBorder="1"/>
    <xf numFmtId="0" fontId="6" fillId="0" borderId="0" xfId="0" applyFont="1"/>
    <xf numFmtId="0" fontId="41" fillId="2" borderId="1" xfId="0" applyFont="1" applyFill="1" applyBorder="1" applyAlignment="1">
      <alignment vertical="center"/>
    </xf>
    <xf numFmtId="0" fontId="4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4" fillId="0" borderId="0" xfId="0" applyFont="1"/>
    <xf numFmtId="0" fontId="4" fillId="0" borderId="0" xfId="0" applyFont="1" applyAlignment="1">
      <alignment horizontal="right"/>
    </xf>
    <xf numFmtId="0" fontId="4" fillId="10" borderId="42" xfId="0" applyFont="1" applyFill="1" applyBorder="1"/>
    <xf numFmtId="0" fontId="6" fillId="0" borderId="0" xfId="0" applyFont="1" applyAlignment="1">
      <alignment vertical="center"/>
    </xf>
    <xf numFmtId="0" fontId="1" fillId="0" borderId="45" xfId="0" applyFont="1" applyBorder="1"/>
    <xf numFmtId="0" fontId="6" fillId="0" borderId="45" xfId="0" applyFont="1" applyBorder="1" applyAlignment="1">
      <alignment horizontal="left"/>
    </xf>
    <xf numFmtId="0" fontId="4" fillId="4" borderId="48" xfId="0" applyFont="1" applyFill="1" applyBorder="1"/>
    <xf numFmtId="0" fontId="4" fillId="7" borderId="49" xfId="0" applyFont="1" applyFill="1" applyBorder="1"/>
    <xf numFmtId="0" fontId="1" fillId="4" borderId="50" xfId="0" applyFont="1" applyFill="1" applyBorder="1"/>
    <xf numFmtId="0" fontId="1" fillId="7" borderId="51" xfId="0" applyFont="1" applyFill="1" applyBorder="1"/>
    <xf numFmtId="0" fontId="6" fillId="0" borderId="52" xfId="0" quotePrefix="1" applyFont="1" applyBorder="1" applyAlignment="1">
      <alignment horizontal="left"/>
    </xf>
    <xf numFmtId="0" fontId="6" fillId="0" borderId="53" xfId="0" quotePrefix="1" applyFont="1" applyBorder="1"/>
    <xf numFmtId="0" fontId="1" fillId="0" borderId="53" xfId="0" applyFont="1" applyBorder="1"/>
    <xf numFmtId="0" fontId="1" fillId="0" borderId="54" xfId="0" applyFont="1" applyBorder="1"/>
    <xf numFmtId="0" fontId="6" fillId="4" borderId="50" xfId="0" applyFont="1" applyFill="1" applyBorder="1"/>
    <xf numFmtId="0" fontId="6" fillId="7" borderId="51" xfId="0" applyFont="1" applyFill="1" applyBorder="1"/>
    <xf numFmtId="0" fontId="3" fillId="0" borderId="52" xfId="0" applyFont="1" applyBorder="1"/>
    <xf numFmtId="0" fontId="3" fillId="0" borderId="55" xfId="0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 applyAlignment="1">
      <alignment horizontal="left"/>
    </xf>
    <xf numFmtId="0" fontId="6" fillId="0" borderId="43" xfId="0" applyFont="1" applyBorder="1" applyAlignment="1">
      <alignment vertical="center"/>
    </xf>
    <xf numFmtId="0" fontId="6" fillId="0" borderId="44" xfId="0" applyFont="1" applyBorder="1"/>
    <xf numFmtId="0" fontId="4" fillId="11" borderId="48" xfId="0" applyFont="1" applyFill="1" applyBorder="1"/>
    <xf numFmtId="0" fontId="4" fillId="12" borderId="49" xfId="0" applyFont="1" applyFill="1" applyBorder="1"/>
    <xf numFmtId="0" fontId="4" fillId="12" borderId="42" xfId="0" applyFont="1" applyFill="1" applyBorder="1"/>
    <xf numFmtId="0" fontId="6" fillId="0" borderId="58" xfId="0" applyFont="1" applyBorder="1" applyAlignment="1">
      <alignment horizontal="left"/>
    </xf>
    <xf numFmtId="0" fontId="6" fillId="0" borderId="59" xfId="0" applyFont="1" applyBorder="1"/>
    <xf numFmtId="0" fontId="1" fillId="11" borderId="50" xfId="0" applyFont="1" applyFill="1" applyBorder="1"/>
    <xf numFmtId="0" fontId="1" fillId="12" borderId="51" xfId="0" applyFont="1" applyFill="1" applyBorder="1"/>
    <xf numFmtId="0" fontId="6" fillId="0" borderId="45" xfId="0" applyFont="1" applyBorder="1"/>
    <xf numFmtId="0" fontId="6" fillId="11" borderId="50" xfId="0" applyFont="1" applyFill="1" applyBorder="1"/>
    <xf numFmtId="0" fontId="6" fillId="12" borderId="51" xfId="0" quotePrefix="1" applyFont="1" applyFill="1" applyBorder="1" applyAlignment="1">
      <alignment horizontal="left"/>
    </xf>
    <xf numFmtId="0" fontId="6" fillId="13" borderId="59" xfId="0" applyFont="1" applyFill="1" applyBorder="1" applyAlignment="1">
      <alignment vertical="center"/>
    </xf>
    <xf numFmtId="0" fontId="6" fillId="13" borderId="1" xfId="0" applyFont="1" applyFill="1" applyBorder="1"/>
    <xf numFmtId="0" fontId="1" fillId="13" borderId="1" xfId="0" applyFont="1" applyFill="1" applyBorder="1"/>
    <xf numFmtId="0" fontId="1" fillId="0" borderId="44" xfId="0" applyFont="1" applyBorder="1"/>
    <xf numFmtId="0" fontId="6" fillId="14" borderId="7" xfId="0" applyFont="1" applyFill="1" applyBorder="1"/>
    <xf numFmtId="0" fontId="6" fillId="14" borderId="1" xfId="0" applyFont="1" applyFill="1" applyBorder="1" applyAlignment="1">
      <alignment horizontal="left"/>
    </xf>
    <xf numFmtId="164" fontId="6" fillId="14" borderId="1" xfId="0" applyNumberFormat="1" applyFont="1" applyFill="1" applyBorder="1" applyAlignment="1">
      <alignment horizontal="left"/>
    </xf>
    <xf numFmtId="0" fontId="6" fillId="14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57" xfId="0" applyFont="1" applyBorder="1"/>
    <xf numFmtId="0" fontId="6" fillId="12" borderId="7" xfId="0" applyFont="1" applyFill="1" applyBorder="1"/>
    <xf numFmtId="0" fontId="6" fillId="12" borderId="1" xfId="0" applyFont="1" applyFill="1" applyBorder="1"/>
    <xf numFmtId="0" fontId="1" fillId="12" borderId="1" xfId="0" applyFont="1" applyFill="1" applyBorder="1"/>
    <xf numFmtId="0" fontId="6" fillId="0" borderId="44" xfId="0" applyFont="1" applyBorder="1" applyAlignment="1">
      <alignment vertical="center"/>
    </xf>
    <xf numFmtId="0" fontId="4" fillId="14" borderId="42" xfId="0" applyFont="1" applyFill="1" applyBorder="1"/>
    <xf numFmtId="0" fontId="6" fillId="15" borderId="7" xfId="0" applyFont="1" applyFill="1" applyBorder="1"/>
    <xf numFmtId="0" fontId="6" fillId="15" borderId="1" xfId="0" applyFont="1" applyFill="1" applyBorder="1"/>
    <xf numFmtId="0" fontId="1" fillId="15" borderId="1" xfId="0" applyFont="1" applyFill="1" applyBorder="1"/>
    <xf numFmtId="0" fontId="43" fillId="0" borderId="43" xfId="0" applyFont="1" applyBorder="1"/>
    <xf numFmtId="0" fontId="4" fillId="15" borderId="48" xfId="0" applyFont="1" applyFill="1" applyBorder="1"/>
    <xf numFmtId="0" fontId="6" fillId="16" borderId="1" xfId="0" applyFont="1" applyFill="1" applyBorder="1"/>
    <xf numFmtId="0" fontId="1" fillId="16" borderId="1" xfId="0" applyFont="1" applyFill="1" applyBorder="1"/>
    <xf numFmtId="0" fontId="6" fillId="15" borderId="50" xfId="0" applyFont="1" applyFill="1" applyBorder="1"/>
    <xf numFmtId="164" fontId="1" fillId="0" borderId="0" xfId="0" applyNumberFormat="1" applyFont="1" applyAlignment="1">
      <alignment horizontal="right"/>
    </xf>
    <xf numFmtId="0" fontId="6" fillId="13" borderId="1" xfId="0" applyFont="1" applyFill="1" applyBorder="1" applyAlignment="1">
      <alignment horizontal="left"/>
    </xf>
    <xf numFmtId="0" fontId="15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/>
    <xf numFmtId="0" fontId="4" fillId="15" borderId="42" xfId="0" applyFont="1" applyFill="1" applyBorder="1"/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4" fillId="0" borderId="60" xfId="0" applyFont="1" applyBorder="1" applyAlignment="1">
      <alignment horizontal="left"/>
    </xf>
    <xf numFmtId="0" fontId="44" fillId="2" borderId="61" xfId="0" applyFont="1" applyFill="1" applyBorder="1" applyAlignment="1">
      <alignment horizontal="center"/>
    </xf>
    <xf numFmtId="0" fontId="44" fillId="2" borderId="62" xfId="0" applyFont="1" applyFill="1" applyBorder="1" applyAlignment="1">
      <alignment horizontal="left"/>
    </xf>
    <xf numFmtId="0" fontId="6" fillId="0" borderId="0" xfId="0" quotePrefix="1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1" fillId="0" borderId="63" xfId="0" applyFont="1" applyBorder="1"/>
    <xf numFmtId="0" fontId="1" fillId="0" borderId="64" xfId="0" applyFont="1" applyBorder="1"/>
    <xf numFmtId="0" fontId="45" fillId="0" borderId="0" xfId="0" applyFont="1"/>
    <xf numFmtId="0" fontId="46" fillId="10" borderId="1" xfId="0" applyFont="1" applyFill="1" applyBorder="1"/>
    <xf numFmtId="0" fontId="6" fillId="0" borderId="58" xfId="0" applyFont="1" applyBorder="1" applyAlignment="1">
      <alignment horizontal="right"/>
    </xf>
    <xf numFmtId="0" fontId="6" fillId="0" borderId="58" xfId="0" quotePrefix="1" applyFont="1" applyBorder="1" applyAlignment="1">
      <alignment horizontal="left"/>
    </xf>
    <xf numFmtId="0" fontId="47" fillId="0" borderId="0" xfId="0" applyFont="1"/>
    <xf numFmtId="0" fontId="48" fillId="17" borderId="65" xfId="0" applyFont="1" applyFill="1" applyBorder="1"/>
    <xf numFmtId="0" fontId="6" fillId="18" borderId="7" xfId="0" applyFont="1" applyFill="1" applyBorder="1"/>
    <xf numFmtId="0" fontId="6" fillId="18" borderId="1" xfId="0" applyFont="1" applyFill="1" applyBorder="1"/>
    <xf numFmtId="0" fontId="1" fillId="18" borderId="1" xfId="0" applyFont="1" applyFill="1" applyBorder="1"/>
    <xf numFmtId="0" fontId="6" fillId="0" borderId="0" xfId="0" applyFont="1" applyAlignment="1">
      <alignment horizontal="right" vertical="center"/>
    </xf>
    <xf numFmtId="0" fontId="1" fillId="14" borderId="1" xfId="0" applyFont="1" applyFill="1" applyBorder="1"/>
    <xf numFmtId="0" fontId="6" fillId="19" borderId="1" xfId="0" applyFont="1" applyFill="1" applyBorder="1"/>
    <xf numFmtId="0" fontId="1" fillId="19" borderId="1" xfId="0" applyFont="1" applyFill="1" applyBorder="1"/>
    <xf numFmtId="0" fontId="6" fillId="0" borderId="66" xfId="0" applyFont="1" applyBorder="1"/>
    <xf numFmtId="0" fontId="6" fillId="20" borderId="1" xfId="0" applyFont="1" applyFill="1" applyBorder="1"/>
    <xf numFmtId="0" fontId="1" fillId="20" borderId="1" xfId="0" applyFont="1" applyFill="1" applyBorder="1"/>
    <xf numFmtId="0" fontId="43" fillId="0" borderId="45" xfId="0" applyFont="1" applyBorder="1"/>
    <xf numFmtId="0" fontId="6" fillId="17" borderId="1" xfId="0" applyFont="1" applyFill="1" applyBorder="1"/>
    <xf numFmtId="0" fontId="1" fillId="17" borderId="1" xfId="0" applyFont="1" applyFill="1" applyBorder="1"/>
    <xf numFmtId="0" fontId="48" fillId="0" borderId="67" xfId="0" applyFont="1" applyBorder="1"/>
    <xf numFmtId="0" fontId="6" fillId="0" borderId="40" xfId="0" applyFont="1" applyBorder="1"/>
    <xf numFmtId="0" fontId="1" fillId="0" borderId="41" xfId="0" applyFont="1" applyBorder="1"/>
    <xf numFmtId="0" fontId="49" fillId="0" borderId="0" xfId="0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1" fillId="0" borderId="43" xfId="0" applyFont="1" applyBorder="1"/>
    <xf numFmtId="0" fontId="49" fillId="2" borderId="62" xfId="0" applyFont="1" applyFill="1" applyBorder="1" applyAlignment="1">
      <alignment horizontal="center"/>
    </xf>
    <xf numFmtId="0" fontId="48" fillId="0" borderId="48" xfId="0" applyFont="1" applyBorder="1"/>
    <xf numFmtId="0" fontId="6" fillId="0" borderId="43" xfId="0" applyFont="1" applyBorder="1"/>
    <xf numFmtId="0" fontId="6" fillId="0" borderId="63" xfId="0" applyFont="1" applyBorder="1"/>
    <xf numFmtId="0" fontId="6" fillId="0" borderId="64" xfId="0" applyFont="1" applyBorder="1"/>
    <xf numFmtId="0" fontId="42" fillId="0" borderId="0" xfId="0" applyFont="1"/>
    <xf numFmtId="16" fontId="6" fillId="0" borderId="0" xfId="0" applyNumberFormat="1" applyFont="1" applyAlignment="1">
      <alignment horizontal="left"/>
    </xf>
    <xf numFmtId="0" fontId="50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vertical="center"/>
    </xf>
    <xf numFmtId="0" fontId="52" fillId="2" borderId="1" xfId="0" applyFont="1" applyFill="1" applyBorder="1" applyAlignment="1">
      <alignment vertical="center"/>
    </xf>
    <xf numFmtId="0" fontId="53" fillId="2" borderId="1" xfId="0" applyFont="1" applyFill="1" applyBorder="1" applyAlignment="1">
      <alignment vertical="top"/>
    </xf>
    <xf numFmtId="0" fontId="52" fillId="2" borderId="1" xfId="0" applyFont="1" applyFill="1" applyBorder="1" applyAlignment="1">
      <alignment horizontal="left" vertical="top"/>
    </xf>
    <xf numFmtId="0" fontId="52" fillId="2" borderId="1" xfId="0" applyFont="1" applyFill="1" applyBorder="1" applyAlignment="1">
      <alignment horizontal="center" vertical="top"/>
    </xf>
    <xf numFmtId="166" fontId="52" fillId="2" borderId="1" xfId="0" quotePrefix="1" applyNumberFormat="1" applyFont="1" applyFill="1" applyBorder="1" applyAlignment="1">
      <alignment horizontal="left" vertical="top"/>
    </xf>
    <xf numFmtId="2" fontId="52" fillId="2" borderId="1" xfId="0" applyNumberFormat="1" applyFont="1" applyFill="1" applyBorder="1" applyAlignment="1">
      <alignment horizontal="left" vertical="top"/>
    </xf>
    <xf numFmtId="167" fontId="52" fillId="2" borderId="1" xfId="0" applyNumberFormat="1" applyFont="1" applyFill="1" applyBorder="1" applyAlignment="1">
      <alignment horizontal="left" vertical="top"/>
    </xf>
    <xf numFmtId="0" fontId="0" fillId="0" borderId="0" xfId="0" applyFont="1" applyAlignment="1"/>
    <xf numFmtId="0" fontId="0" fillId="0" borderId="0" xfId="0" applyFont="1" applyAlignment="1"/>
    <xf numFmtId="0" fontId="4" fillId="7" borderId="3" xfId="0" applyFont="1" applyFill="1" applyBorder="1" applyAlignment="1">
      <alignment horizontal="left" vertical="center"/>
    </xf>
    <xf numFmtId="0" fontId="54" fillId="21" borderId="44" xfId="0" applyFont="1" applyFill="1" applyBorder="1"/>
    <xf numFmtId="0" fontId="54" fillId="21" borderId="68" xfId="0" applyFont="1" applyFill="1" applyBorder="1"/>
    <xf numFmtId="0" fontId="1" fillId="0" borderId="68" xfId="0" applyFont="1" applyBorder="1"/>
    <xf numFmtId="0" fontId="54" fillId="0" borderId="0" xfId="0" applyFont="1" applyAlignment="1">
      <alignment horizontal="center"/>
    </xf>
    <xf numFmtId="0" fontId="55" fillId="2" borderId="1" xfId="0" applyFont="1" applyFill="1" applyBorder="1"/>
    <xf numFmtId="0" fontId="56" fillId="2" borderId="1" xfId="0" applyFont="1" applyFill="1" applyBorder="1"/>
    <xf numFmtId="0" fontId="57" fillId="2" borderId="1" xfId="0" applyFont="1" applyFill="1" applyBorder="1"/>
    <xf numFmtId="0" fontId="27" fillId="2" borderId="19" xfId="0" applyFont="1" applyFill="1" applyBorder="1"/>
    <xf numFmtId="0" fontId="55" fillId="2" borderId="19" xfId="0" applyFont="1" applyFill="1" applyBorder="1"/>
    <xf numFmtId="0" fontId="58" fillId="0" borderId="0" xfId="0" applyFont="1" applyAlignment="1"/>
    <xf numFmtId="0" fontId="59" fillId="2" borderId="1" xfId="0" applyFont="1" applyFill="1" applyBorder="1"/>
    <xf numFmtId="0" fontId="61" fillId="4" borderId="1" xfId="0" applyFont="1" applyFill="1" applyBorder="1" applyAlignment="1">
      <alignment horizontal="right"/>
    </xf>
    <xf numFmtId="0" fontId="1" fillId="2" borderId="19" xfId="0" applyFont="1" applyFill="1" applyBorder="1"/>
    <xf numFmtId="0" fontId="1" fillId="3" borderId="19" xfId="0" applyFont="1" applyFill="1" applyBorder="1"/>
    <xf numFmtId="0" fontId="6" fillId="4" borderId="19" xfId="0" applyFont="1" applyFill="1" applyBorder="1"/>
    <xf numFmtId="0" fontId="1" fillId="4" borderId="19" xfId="0" applyFont="1" applyFill="1" applyBorder="1"/>
    <xf numFmtId="0" fontId="6" fillId="4" borderId="19" xfId="0" applyFont="1" applyFill="1" applyBorder="1" applyAlignment="1">
      <alignment horizontal="right" vertical="center"/>
    </xf>
    <xf numFmtId="0" fontId="54" fillId="4" borderId="19" xfId="0" applyFont="1" applyFill="1" applyBorder="1" applyAlignment="1">
      <alignment wrapText="1"/>
    </xf>
    <xf numFmtId="0" fontId="62" fillId="2" borderId="1" xfId="0" applyFont="1" applyFill="1" applyBorder="1"/>
    <xf numFmtId="0" fontId="6" fillId="14" borderId="19" xfId="0" applyFont="1" applyFill="1" applyBorder="1"/>
    <xf numFmtId="0" fontId="6" fillId="22" borderId="19" xfId="0" applyFont="1" applyFill="1" applyBorder="1"/>
    <xf numFmtId="0" fontId="1" fillId="22" borderId="19" xfId="0" applyFont="1" applyFill="1" applyBorder="1"/>
    <xf numFmtId="0" fontId="6" fillId="23" borderId="7" xfId="0" applyFont="1" applyFill="1" applyBorder="1"/>
    <xf numFmtId="0" fontId="64" fillId="0" borderId="0" xfId="0" applyFont="1" applyAlignment="1">
      <alignment horizontal="left"/>
    </xf>
    <xf numFmtId="0" fontId="54" fillId="11" borderId="50" xfId="0" applyFont="1" applyFill="1" applyBorder="1"/>
    <xf numFmtId="0" fontId="4" fillId="7" borderId="3" xfId="0" applyFont="1" applyFill="1" applyBorder="1" applyAlignment="1">
      <alignment horizontal="left" vertical="center"/>
    </xf>
    <xf numFmtId="0" fontId="13" fillId="0" borderId="4" xfId="0" applyFont="1" applyBorder="1"/>
    <xf numFmtId="0" fontId="13" fillId="0" borderId="5" xfId="0" applyFont="1" applyBorder="1"/>
    <xf numFmtId="0" fontId="6" fillId="4" borderId="6" xfId="0" applyFont="1" applyFill="1" applyBorder="1" applyAlignment="1">
      <alignment horizontal="right" wrapText="1"/>
    </xf>
    <xf numFmtId="0" fontId="13" fillId="0" borderId="8" xfId="0" applyFont="1" applyBorder="1"/>
    <xf numFmtId="0" fontId="13" fillId="0" borderId="11" xfId="0" applyFont="1" applyBorder="1"/>
    <xf numFmtId="0" fontId="6" fillId="6" borderId="22" xfId="0" applyFont="1" applyFill="1" applyBorder="1" applyAlignment="1">
      <alignment horizontal="left" vertical="top" wrapText="1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165" fontId="6" fillId="6" borderId="9" xfId="0" applyNumberFormat="1" applyFont="1" applyFill="1" applyBorder="1" applyAlignment="1">
      <alignment horizontal="left" vertical="center"/>
    </xf>
    <xf numFmtId="0" fontId="13" fillId="0" borderId="10" xfId="0" applyFont="1" applyBorder="1"/>
    <xf numFmtId="0" fontId="6" fillId="6" borderId="9" xfId="0" applyFont="1" applyFill="1" applyBorder="1" applyAlignment="1">
      <alignment horizontal="left" vertical="center"/>
    </xf>
    <xf numFmtId="0" fontId="54" fillId="2" borderId="9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top" wrapText="1"/>
    </xf>
    <xf numFmtId="0" fontId="14" fillId="4" borderId="12" xfId="0" applyFont="1" applyFill="1" applyBorder="1" applyAlignment="1">
      <alignment horizontal="center" vertical="top" wrapText="1"/>
    </xf>
    <xf numFmtId="0" fontId="13" fillId="0" borderId="13" xfId="0" applyFont="1" applyBorder="1"/>
    <xf numFmtId="0" fontId="13" fillId="0" borderId="14" xfId="0" applyFont="1" applyBorder="1"/>
    <xf numFmtId="0" fontId="13" fillId="0" borderId="15" xfId="0" applyFont="1" applyBorder="1"/>
    <xf numFmtId="0" fontId="0" fillId="0" borderId="0" xfId="0" applyFont="1" applyAlignment="1"/>
    <xf numFmtId="0" fontId="13" fillId="0" borderId="16" xfId="0" applyFont="1" applyBorder="1"/>
    <xf numFmtId="0" fontId="13" fillId="0" borderId="17" xfId="0" applyFont="1" applyBorder="1"/>
    <xf numFmtId="0" fontId="13" fillId="0" borderId="18" xfId="0" applyFont="1" applyBorder="1"/>
    <xf numFmtId="0" fontId="13" fillId="0" borderId="19" xfId="0" applyFont="1" applyBorder="1"/>
    <xf numFmtId="0" fontId="8" fillId="4" borderId="3" xfId="0" applyFont="1" applyFill="1" applyBorder="1" applyAlignment="1">
      <alignment horizontal="left"/>
    </xf>
    <xf numFmtId="0" fontId="54" fillId="6" borderId="9" xfId="0" applyFont="1" applyFill="1" applyBorder="1" applyAlignment="1">
      <alignment horizontal="left" vertical="center" shrinkToFit="1"/>
    </xf>
    <xf numFmtId="0" fontId="12" fillId="4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3" fillId="0" borderId="21" xfId="0" applyFont="1" applyBorder="1"/>
    <xf numFmtId="0" fontId="6" fillId="5" borderId="9" xfId="0" applyFont="1" applyFill="1" applyBorder="1" applyAlignment="1">
      <alignment horizontal="left" vertical="center" wrapText="1"/>
    </xf>
    <xf numFmtId="0" fontId="6" fillId="5" borderId="9" xfId="0" quotePrefix="1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/>
    </xf>
    <xf numFmtId="0" fontId="1" fillId="5" borderId="28" xfId="0" applyFont="1" applyFill="1" applyBorder="1" applyAlignment="1">
      <alignment horizontal="center" vertical="center"/>
    </xf>
    <xf numFmtId="0" fontId="13" fillId="0" borderId="29" xfId="0" applyFont="1" applyBorder="1"/>
    <xf numFmtId="0" fontId="1" fillId="6" borderId="28" xfId="0" applyFont="1" applyFill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13" fillId="0" borderId="41" xfId="0" applyFont="1" applyBorder="1"/>
    <xf numFmtId="0" fontId="4" fillId="0" borderId="43" xfId="0" applyFont="1" applyBorder="1" applyAlignment="1">
      <alignment horizontal="center" vertical="center"/>
    </xf>
    <xf numFmtId="0" fontId="13" fillId="0" borderId="44" xfId="0" applyFont="1" applyBorder="1"/>
    <xf numFmtId="0" fontId="13" fillId="0" borderId="46" xfId="0" applyFont="1" applyBorder="1"/>
    <xf numFmtId="0" fontId="13" fillId="0" borderId="47" xfId="0" applyFont="1" applyBorder="1"/>
    <xf numFmtId="0" fontId="2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</xdr:row>
      <xdr:rowOff>0</xdr:rowOff>
    </xdr:from>
    <xdr:ext cx="3914775" cy="952500"/>
    <xdr:pic>
      <xdr:nvPicPr>
        <xdr:cNvPr id="2" name="image1.jpg" descr="NDMark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142874</xdr:colOff>
      <xdr:row>40</xdr:row>
      <xdr:rowOff>107949</xdr:rowOff>
    </xdr:from>
    <xdr:ext cx="7077075" cy="2168526"/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7157" b="29019"/>
        <a:stretch/>
      </xdr:blipFill>
      <xdr:spPr>
        <a:xfrm>
          <a:off x="142874" y="6280149"/>
          <a:ext cx="7077075" cy="2168526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26</xdr:row>
      <xdr:rowOff>104774</xdr:rowOff>
    </xdr:from>
    <xdr:ext cx="6762750" cy="1247775"/>
    <xdr:pic>
      <xdr:nvPicPr>
        <xdr:cNvPr id="4" name="image7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64867" b="11591"/>
        <a:stretch/>
      </xdr:blipFill>
      <xdr:spPr>
        <a:xfrm>
          <a:off x="219075" y="4171949"/>
          <a:ext cx="67627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114299</xdr:colOff>
      <xdr:row>59</xdr:row>
      <xdr:rowOff>152399</xdr:rowOff>
    </xdr:from>
    <xdr:ext cx="6315075" cy="1133475"/>
    <xdr:pic>
      <xdr:nvPicPr>
        <xdr:cNvPr id="5" name="image3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199" y="9401174"/>
          <a:ext cx="63150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71</xdr:row>
      <xdr:rowOff>19050</xdr:rowOff>
    </xdr:from>
    <xdr:ext cx="6505575" cy="927100"/>
    <xdr:pic>
      <xdr:nvPicPr>
        <xdr:cNvPr id="7" name="image4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" cstate="print"/>
        <a:srcRect t="6818" b="65530"/>
        <a:stretch/>
      </xdr:blipFill>
      <xdr:spPr>
        <a:xfrm>
          <a:off x="200025" y="11268075"/>
          <a:ext cx="6505575" cy="927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92</xdr:row>
      <xdr:rowOff>47625</xdr:rowOff>
    </xdr:from>
    <xdr:ext cx="6267450" cy="371475"/>
    <xdr:pic>
      <xdr:nvPicPr>
        <xdr:cNvPr id="8" name="image5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82</xdr:row>
      <xdr:rowOff>0</xdr:rowOff>
    </xdr:from>
    <xdr:ext cx="6505575" cy="1279525"/>
    <xdr:pic>
      <xdr:nvPicPr>
        <xdr:cNvPr id="11" name="image4.png">
          <a:extLst>
            <a:ext uri="{FF2B5EF4-FFF2-40B4-BE49-F238E27FC236}">
              <a16:creationId xmlns:a16="http://schemas.microsoft.com/office/drawing/2014/main" id="{7E99837C-AB65-45FF-A2C9-203FCB283D72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" cstate="print"/>
        <a:srcRect t="54356" b="7481"/>
        <a:stretch/>
      </xdr:blipFill>
      <xdr:spPr>
        <a:xfrm>
          <a:off x="209550" y="12868275"/>
          <a:ext cx="6505575" cy="12795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47626</xdr:colOff>
      <xdr:row>96</xdr:row>
      <xdr:rowOff>120650</xdr:rowOff>
    </xdr:from>
    <xdr:to>
      <xdr:col>11</xdr:col>
      <xdr:colOff>228599</xdr:colOff>
      <xdr:row>100</xdr:row>
      <xdr:rowOff>54643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60F607F-C909-40D6-8343-AAB9A1EBD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0526" y="15255875"/>
          <a:ext cx="6562723" cy="581693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142874</xdr:colOff>
      <xdr:row>8</xdr:row>
      <xdr:rowOff>19050</xdr:rowOff>
    </xdr:from>
    <xdr:to>
      <xdr:col>11</xdr:col>
      <xdr:colOff>219805</xdr:colOff>
      <xdr:row>18</xdr:row>
      <xdr:rowOff>152399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32069EB-CE7B-4864-9082-AB0610BE3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4" y="1333500"/>
          <a:ext cx="6458681" cy="1752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Z1002"/>
  <sheetViews>
    <sheetView tabSelected="1" topLeftCell="A10" workbookViewId="0">
      <selection activeCell="D19" sqref="D19:E19"/>
    </sheetView>
  </sheetViews>
  <sheetFormatPr defaultColWidth="14.44140625" defaultRowHeight="15" customHeight="1" x14ac:dyDescent="0.25"/>
  <cols>
    <col min="1" max="1" width="0.5546875" customWidth="1"/>
    <col min="2" max="2" width="1.44140625" customWidth="1"/>
    <col min="3" max="3" width="18.21875" customWidth="1"/>
    <col min="4" max="4" width="15.5546875" customWidth="1"/>
    <col min="5" max="5" width="14.77734375" customWidth="1"/>
    <col min="6" max="6" width="14.5546875" customWidth="1"/>
    <col min="7" max="7" width="17" customWidth="1"/>
    <col min="8" max="8" width="15.77734375" customWidth="1"/>
    <col min="9" max="9" width="15.21875" customWidth="1"/>
    <col min="10" max="10" width="12.5546875" customWidth="1"/>
    <col min="11" max="11" width="1.5546875" customWidth="1"/>
    <col min="12" max="12" width="0.5546875" customWidth="1"/>
    <col min="13" max="13" width="8.77734375" customWidth="1"/>
    <col min="14" max="14" width="10.5546875" customWidth="1"/>
    <col min="15" max="16" width="8.77734375" customWidth="1"/>
    <col min="17" max="17" width="9.21875" customWidth="1"/>
    <col min="18" max="26" width="8.77734375" customWidth="1"/>
  </cols>
  <sheetData>
    <row r="1" spans="1:26" ht="5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8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25">
      <c r="A3" s="1"/>
      <c r="B3" s="2"/>
      <c r="C3" s="3"/>
      <c r="D3" s="3"/>
      <c r="E3" s="3"/>
      <c r="F3" s="3"/>
      <c r="G3" s="4"/>
      <c r="H3" s="3"/>
      <c r="I3" s="3"/>
      <c r="J3" s="3"/>
      <c r="K3" s="4" t="s">
        <v>0</v>
      </c>
      <c r="L3" s="2"/>
      <c r="M3" s="1"/>
      <c r="N3" s="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2"/>
      <c r="C4" s="3"/>
      <c r="D4" s="3"/>
      <c r="E4" s="3"/>
      <c r="F4" s="3"/>
      <c r="G4" s="3"/>
      <c r="H4" s="3"/>
      <c r="I4" s="3"/>
      <c r="J4" s="3"/>
      <c r="K4" s="278" t="s">
        <v>325</v>
      </c>
      <c r="L4" s="2"/>
      <c r="M4" s="1"/>
      <c r="N4" s="5"/>
      <c r="O4" s="1"/>
      <c r="P4" s="1"/>
      <c r="Q4" s="6"/>
      <c r="R4" s="6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2"/>
      <c r="C5" s="3"/>
      <c r="D5" s="3"/>
      <c r="E5" s="3"/>
      <c r="F5" s="3"/>
      <c r="G5" s="3"/>
      <c r="H5" s="3"/>
      <c r="I5" s="3"/>
      <c r="J5" s="3"/>
      <c r="K5" s="7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2"/>
      <c r="C6" s="3"/>
      <c r="D6" s="3"/>
      <c r="E6" s="3"/>
      <c r="F6" s="3"/>
      <c r="G6" s="8" t="s">
        <v>1</v>
      </c>
      <c r="H6" s="3"/>
      <c r="I6" s="3"/>
      <c r="J6" s="3"/>
      <c r="K6" s="3"/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2"/>
      <c r="C7" s="3"/>
      <c r="D7" s="3"/>
      <c r="E7" s="3"/>
      <c r="F7" s="3"/>
      <c r="G7" s="9"/>
      <c r="H7" s="10" t="s">
        <v>2</v>
      </c>
      <c r="I7" s="3"/>
      <c r="J7" s="3"/>
      <c r="K7" s="3"/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2"/>
      <c r="C8" s="3"/>
      <c r="D8" s="3"/>
      <c r="E8" s="3"/>
      <c r="F8" s="3"/>
      <c r="G8" s="11"/>
      <c r="H8" s="10" t="s">
        <v>3</v>
      </c>
      <c r="I8" s="3"/>
      <c r="J8" s="3"/>
      <c r="K8" s="3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.5" customHeight="1" x14ac:dyDescent="0.25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2"/>
      <c r="C10" s="12" t="s">
        <v>4</v>
      </c>
      <c r="D10" s="13"/>
      <c r="E10" s="13"/>
      <c r="F10" s="13"/>
      <c r="G10" s="13"/>
      <c r="H10" s="13"/>
      <c r="I10" s="13"/>
      <c r="J10" s="13"/>
      <c r="K10" s="13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 x14ac:dyDescent="0.25">
      <c r="A11" s="1"/>
      <c r="B11" s="2"/>
      <c r="C11" s="14" t="s">
        <v>5</v>
      </c>
      <c r="D11" s="3"/>
      <c r="E11" s="3"/>
      <c r="F11" s="15"/>
      <c r="G11" s="3"/>
      <c r="H11" s="320"/>
      <c r="I11" s="293"/>
      <c r="J11" s="294"/>
      <c r="K11" s="3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" customHeight="1" thickBot="1" x14ac:dyDescent="0.3">
      <c r="A12" s="1"/>
      <c r="B12" s="2"/>
      <c r="C12" s="16"/>
      <c r="D12" s="17"/>
      <c r="E12" s="326"/>
      <c r="F12" s="3"/>
      <c r="G12" s="3"/>
      <c r="H12" s="3"/>
      <c r="I12" s="3"/>
      <c r="J12" s="3"/>
      <c r="K12" s="3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thickBot="1" x14ac:dyDescent="0.3">
      <c r="A13" s="1"/>
      <c r="B13" s="2"/>
      <c r="C13" s="22" t="s">
        <v>6</v>
      </c>
      <c r="D13" s="18"/>
      <c r="E13" s="296"/>
      <c r="F13" s="3"/>
      <c r="G13" s="3"/>
      <c r="H13" s="19" t="s">
        <v>8</v>
      </c>
      <c r="I13" s="327"/>
      <c r="J13" s="305"/>
      <c r="K13" s="3"/>
      <c r="L13" s="2"/>
      <c r="M13" s="1"/>
      <c r="N13" s="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.75" customHeight="1" thickBot="1" x14ac:dyDescent="0.3">
      <c r="A14" s="1"/>
      <c r="B14" s="2"/>
      <c r="C14" s="20"/>
      <c r="D14" s="3"/>
      <c r="E14" s="297"/>
      <c r="F14" s="21"/>
      <c r="G14" s="3"/>
      <c r="H14" s="3"/>
      <c r="I14" s="3"/>
      <c r="J14" s="3"/>
      <c r="K14" s="3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1"/>
      <c r="B15" s="2"/>
      <c r="C15" s="22" t="s">
        <v>10</v>
      </c>
      <c r="D15" s="327"/>
      <c r="E15" s="305"/>
      <c r="F15" s="21"/>
      <c r="G15" s="3"/>
      <c r="H15" s="19" t="s">
        <v>12</v>
      </c>
      <c r="I15" s="307"/>
      <c r="J15" s="305"/>
      <c r="K15" s="3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.75" customHeight="1" thickBot="1" x14ac:dyDescent="0.3">
      <c r="A16" s="1"/>
      <c r="B16" s="2"/>
      <c r="C16" s="20"/>
      <c r="D16" s="20"/>
      <c r="E16" s="20"/>
      <c r="F16" s="21"/>
      <c r="G16" s="3"/>
      <c r="H16" s="19"/>
      <c r="I16" s="19"/>
      <c r="J16" s="19"/>
      <c r="K16" s="3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thickBot="1" x14ac:dyDescent="0.3">
      <c r="A17" s="1"/>
      <c r="B17" s="2"/>
      <c r="C17" s="325" t="s">
        <v>13</v>
      </c>
      <c r="D17" s="323"/>
      <c r="E17" s="305"/>
      <c r="F17" s="21"/>
      <c r="G17" s="3"/>
      <c r="H17" s="19" t="s">
        <v>15</v>
      </c>
      <c r="I17" s="307"/>
      <c r="J17" s="305"/>
      <c r="K17" s="3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264" customFormat="1" ht="6.75" customHeight="1" thickBot="1" x14ac:dyDescent="0.3">
      <c r="A18" s="279"/>
      <c r="B18" s="280"/>
      <c r="C18" s="325"/>
      <c r="D18" s="20"/>
      <c r="E18" s="20"/>
      <c r="F18" s="281"/>
      <c r="G18" s="282"/>
      <c r="H18" s="283"/>
      <c r="I18" s="3"/>
      <c r="J18" s="3"/>
      <c r="K18" s="282"/>
      <c r="L18" s="280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</row>
    <row r="19" spans="1:26" s="264" customFormat="1" ht="19.5" customHeight="1" thickBot="1" x14ac:dyDescent="0.3">
      <c r="A19" s="279"/>
      <c r="B19" s="280"/>
      <c r="C19" s="284" t="s">
        <v>82</v>
      </c>
      <c r="D19" s="323"/>
      <c r="E19" s="305"/>
      <c r="F19" s="281"/>
      <c r="G19" s="282"/>
      <c r="H19" s="283"/>
      <c r="I19" s="3"/>
      <c r="J19" s="3"/>
      <c r="K19" s="282"/>
      <c r="L19" s="280"/>
      <c r="M19" s="279"/>
      <c r="N19" s="279"/>
      <c r="O19" s="279"/>
      <c r="P19" s="279"/>
      <c r="Q19" s="279"/>
      <c r="R19" s="279"/>
      <c r="S19" s="279"/>
      <c r="T19" s="279"/>
      <c r="U19" s="279"/>
      <c r="V19" s="279"/>
      <c r="W19" s="279"/>
      <c r="X19" s="279"/>
      <c r="Y19" s="279"/>
      <c r="Z19" s="279"/>
    </row>
    <row r="20" spans="1:26" ht="6.75" customHeight="1" thickBot="1" x14ac:dyDescent="0.3">
      <c r="A20" s="1"/>
      <c r="B20" s="2"/>
      <c r="C20" s="19"/>
      <c r="D20" s="19"/>
      <c r="E20" s="19"/>
      <c r="F20" s="19"/>
      <c r="G20" s="3"/>
      <c r="H20" s="3"/>
      <c r="I20" s="3"/>
      <c r="J20" s="3"/>
      <c r="K20" s="3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thickBot="1" x14ac:dyDescent="0.3">
      <c r="A21" s="1"/>
      <c r="B21" s="2"/>
      <c r="C21" s="22" t="s">
        <v>16</v>
      </c>
      <c r="D21" s="324"/>
      <c r="E21" s="305"/>
      <c r="F21" s="19"/>
      <c r="G21" s="3"/>
      <c r="H21" s="309" t="str">
        <f>TF!H11</f>
        <v>*** CANNOT CREATE VALID POSITION BASED ON CRITERIA SELECTED***</v>
      </c>
      <c r="I21" s="310"/>
      <c r="J21" s="311"/>
      <c r="K21" s="3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.75" customHeight="1" x14ac:dyDescent="0.25">
      <c r="A22" s="1"/>
      <c r="B22" s="2"/>
      <c r="C22" s="23"/>
      <c r="D22" s="19"/>
      <c r="E22" s="19"/>
      <c r="F22" s="19"/>
      <c r="G22" s="3"/>
      <c r="H22" s="312"/>
      <c r="I22" s="313"/>
      <c r="J22" s="314"/>
      <c r="K22" s="3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9.75" customHeight="1" x14ac:dyDescent="0.25">
      <c r="A23" s="1"/>
      <c r="B23" s="2"/>
      <c r="C23" s="24" t="s">
        <v>18</v>
      </c>
      <c r="D23" s="20"/>
      <c r="E23" s="20"/>
      <c r="F23" s="21"/>
      <c r="G23" s="3"/>
      <c r="H23" s="315"/>
      <c r="I23" s="316"/>
      <c r="J23" s="317"/>
      <c r="K23" s="3"/>
      <c r="L23" s="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25">
      <c r="A24" s="1"/>
      <c r="B24" s="2"/>
      <c r="C24" s="12" t="s">
        <v>19</v>
      </c>
      <c r="D24" s="13"/>
      <c r="E24" s="13"/>
      <c r="F24" s="13"/>
      <c r="G24" s="13"/>
      <c r="H24" s="13"/>
      <c r="I24" s="13"/>
      <c r="J24" s="13"/>
      <c r="K24" s="13"/>
      <c r="L24" s="2"/>
      <c r="M24" s="1"/>
      <c r="N24" s="2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2"/>
      <c r="C25" s="318" t="s">
        <v>20</v>
      </c>
      <c r="D25" s="293"/>
      <c r="E25" s="293"/>
      <c r="F25" s="293"/>
      <c r="G25" s="293"/>
      <c r="H25" s="294"/>
      <c r="I25" s="26"/>
      <c r="J25" s="26"/>
      <c r="K25" s="26"/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.25" customHeight="1" x14ac:dyDescent="0.25">
      <c r="A26" s="1"/>
      <c r="B26" s="2"/>
      <c r="C26" s="15"/>
      <c r="D26" s="3"/>
      <c r="E26" s="3"/>
      <c r="F26" s="21"/>
      <c r="G26" s="3"/>
      <c r="H26" s="3"/>
      <c r="I26" s="27"/>
      <c r="J26" s="3"/>
      <c r="K26" s="3"/>
      <c r="L26" s="2"/>
      <c r="M26" s="1"/>
      <c r="N26" s="2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25"/>
      <c r="B27" s="28"/>
      <c r="C27" s="29"/>
      <c r="D27" s="29"/>
      <c r="E27" s="19" t="s">
        <v>21</v>
      </c>
      <c r="F27" s="30"/>
      <c r="G27" s="31"/>
      <c r="H27" s="7"/>
      <c r="I27" s="32" t="s">
        <v>22</v>
      </c>
      <c r="J27" s="33"/>
      <c r="K27" s="21"/>
      <c r="L27" s="34"/>
      <c r="M27" s="25"/>
      <c r="N27" s="1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6" customHeight="1" x14ac:dyDescent="0.25">
      <c r="A28" s="1"/>
      <c r="B28" s="2"/>
      <c r="C28" s="21"/>
      <c r="D28" s="3"/>
      <c r="E28" s="7"/>
      <c r="F28" s="21"/>
      <c r="G28" s="3"/>
      <c r="H28" s="7"/>
      <c r="I28" s="27"/>
      <c r="J28" s="3"/>
      <c r="K28" s="3"/>
      <c r="L28" s="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25"/>
      <c r="B29" s="28"/>
      <c r="C29" s="29"/>
      <c r="D29" s="29"/>
      <c r="E29" s="19" t="s">
        <v>23</v>
      </c>
      <c r="F29" s="319"/>
      <c r="G29" s="305"/>
      <c r="H29" s="31"/>
      <c r="I29" s="27"/>
      <c r="J29" s="27"/>
      <c r="K29" s="3"/>
      <c r="L29" s="34"/>
      <c r="M29" s="25"/>
      <c r="N29" s="3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 x14ac:dyDescent="0.25">
      <c r="A30" s="1"/>
      <c r="B30" s="2"/>
      <c r="C30" s="36" t="s">
        <v>24</v>
      </c>
      <c r="D30" s="3"/>
      <c r="E30" s="3"/>
      <c r="F30" s="21"/>
      <c r="G30" s="3"/>
      <c r="H30" s="3"/>
      <c r="I30" s="37"/>
      <c r="J30" s="3"/>
      <c r="K30" s="3"/>
      <c r="L30" s="2"/>
      <c r="M30" s="1"/>
      <c r="N30" s="35"/>
      <c r="O30" s="1"/>
      <c r="P30" s="38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25">
      <c r="A31" s="1"/>
      <c r="B31" s="2"/>
      <c r="C31" s="12" t="s">
        <v>25</v>
      </c>
      <c r="D31" s="13"/>
      <c r="E31" s="13"/>
      <c r="F31" s="13"/>
      <c r="G31" s="13"/>
      <c r="H31" s="13"/>
      <c r="I31" s="13"/>
      <c r="J31" s="13"/>
      <c r="K31" s="13"/>
      <c r="L31" s="2"/>
      <c r="M31" s="1"/>
      <c r="N31" s="3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6.25" customHeight="1" x14ac:dyDescent="0.25">
      <c r="A32" s="35"/>
      <c r="B32" s="39"/>
      <c r="C32" s="40" t="s">
        <v>26</v>
      </c>
      <c r="D32" s="17"/>
      <c r="E32" s="17"/>
      <c r="F32" s="17"/>
      <c r="G32" s="17"/>
      <c r="H32" s="320" t="str">
        <f>TF!H76</f>
        <v>***  CANNOT CREATE POSITION WITHOUT A LABOR DISTRIBUTION FOP AND AMOUNT ***</v>
      </c>
      <c r="I32" s="293"/>
      <c r="J32" s="294"/>
      <c r="K32" s="17"/>
      <c r="L32" s="39"/>
      <c r="M32" s="35"/>
      <c r="N32" s="41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2.75" customHeight="1" x14ac:dyDescent="0.25">
      <c r="A33" s="35"/>
      <c r="B33" s="39"/>
      <c r="C33" s="16" t="s">
        <v>27</v>
      </c>
      <c r="D33" s="42" t="s">
        <v>28</v>
      </c>
      <c r="E33" s="42" t="s">
        <v>28</v>
      </c>
      <c r="F33" s="42" t="s">
        <v>28</v>
      </c>
      <c r="G33" s="42" t="s">
        <v>29</v>
      </c>
      <c r="H33" s="42" t="s">
        <v>28</v>
      </c>
      <c r="I33" s="42" t="s">
        <v>30</v>
      </c>
      <c r="J33" s="17"/>
      <c r="K33" s="17"/>
      <c r="L33" s="39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.75" customHeight="1" x14ac:dyDescent="0.25">
      <c r="A34" s="35"/>
      <c r="B34" s="39"/>
      <c r="C34" s="43"/>
      <c r="D34" s="44" t="s">
        <v>31</v>
      </c>
      <c r="E34" s="44" t="s">
        <v>32</v>
      </c>
      <c r="F34" s="44" t="s">
        <v>33</v>
      </c>
      <c r="G34" s="44" t="s">
        <v>34</v>
      </c>
      <c r="H34" s="44" t="s">
        <v>35</v>
      </c>
      <c r="I34" s="44" t="s">
        <v>36</v>
      </c>
      <c r="J34" s="17"/>
      <c r="K34" s="17"/>
      <c r="L34" s="39"/>
      <c r="M34" s="35"/>
      <c r="N34" s="41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8.75" customHeight="1" x14ac:dyDescent="0.25">
      <c r="A35" s="35"/>
      <c r="B35" s="39"/>
      <c r="C35" s="45" t="s">
        <v>37</v>
      </c>
      <c r="D35" s="46"/>
      <c r="E35" s="33"/>
      <c r="F35" s="46"/>
      <c r="G35" s="33"/>
      <c r="H35" s="47">
        <v>0</v>
      </c>
      <c r="I35" s="48" t="str">
        <f t="shared" ref="I35:I39" si="0">IF(H35&gt;0,ROUND((H35/(SUM($H$35:$H$39))),4)," ")</f>
        <v xml:space="preserve"> </v>
      </c>
      <c r="J35" s="17"/>
      <c r="K35" s="17"/>
      <c r="L35" s="39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8.75" customHeight="1" x14ac:dyDescent="0.25">
      <c r="A36" s="35"/>
      <c r="B36" s="39"/>
      <c r="C36" s="45" t="s">
        <v>38</v>
      </c>
      <c r="D36" s="33"/>
      <c r="E36" s="33"/>
      <c r="F36" s="33"/>
      <c r="G36" s="33"/>
      <c r="H36" s="49"/>
      <c r="I36" s="48" t="str">
        <f t="shared" si="0"/>
        <v xml:space="preserve"> </v>
      </c>
      <c r="J36" s="17"/>
      <c r="K36" s="17"/>
      <c r="L36" s="39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8.75" customHeight="1" x14ac:dyDescent="0.25">
      <c r="A37" s="35"/>
      <c r="B37" s="39"/>
      <c r="C37" s="45" t="s">
        <v>39</v>
      </c>
      <c r="D37" s="33"/>
      <c r="E37" s="33"/>
      <c r="F37" s="33"/>
      <c r="G37" s="33"/>
      <c r="H37" s="50"/>
      <c r="I37" s="48" t="str">
        <f t="shared" si="0"/>
        <v xml:space="preserve"> </v>
      </c>
      <c r="J37" s="17"/>
      <c r="K37" s="17"/>
      <c r="L37" s="39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8.75" customHeight="1" x14ac:dyDescent="0.25">
      <c r="A38" s="35"/>
      <c r="B38" s="39"/>
      <c r="C38" s="45" t="s">
        <v>40</v>
      </c>
      <c r="D38" s="33"/>
      <c r="E38" s="33"/>
      <c r="F38" s="33"/>
      <c r="G38" s="33"/>
      <c r="H38" s="50"/>
      <c r="I38" s="48" t="str">
        <f t="shared" si="0"/>
        <v xml:space="preserve"> </v>
      </c>
      <c r="J38" s="17"/>
      <c r="K38" s="17"/>
      <c r="L38" s="39"/>
      <c r="M38" s="35"/>
      <c r="N38" s="1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8.75" customHeight="1" x14ac:dyDescent="0.25">
      <c r="A39" s="35"/>
      <c r="B39" s="39"/>
      <c r="C39" s="45" t="s">
        <v>41</v>
      </c>
      <c r="D39" s="33"/>
      <c r="E39" s="33"/>
      <c r="F39" s="33"/>
      <c r="G39" s="33"/>
      <c r="H39" s="50"/>
      <c r="I39" s="48" t="str">
        <f t="shared" si="0"/>
        <v xml:space="preserve"> </v>
      </c>
      <c r="J39" s="17"/>
      <c r="K39" s="17"/>
      <c r="L39" s="39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8.75" customHeight="1" x14ac:dyDescent="0.25">
      <c r="A40" s="35"/>
      <c r="B40" s="39"/>
      <c r="C40" s="321" t="s">
        <v>42</v>
      </c>
      <c r="D40" s="322"/>
      <c r="E40" s="322"/>
      <c r="F40" s="322"/>
      <c r="G40" s="305"/>
      <c r="H40" s="51">
        <f t="shared" ref="H40:I40" si="1">SUM(H35:H39)</f>
        <v>0</v>
      </c>
      <c r="I40" s="52">
        <f t="shared" si="1"/>
        <v>0</v>
      </c>
      <c r="J40" s="17"/>
      <c r="K40" s="17"/>
      <c r="L40" s="39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6" customHeight="1" x14ac:dyDescent="0.25">
      <c r="A41" s="35"/>
      <c r="B41" s="39"/>
      <c r="C41" s="53"/>
      <c r="D41" s="29"/>
      <c r="E41" s="29"/>
      <c r="F41" s="29"/>
      <c r="G41" s="29"/>
      <c r="H41" s="54"/>
      <c r="I41" s="54"/>
      <c r="J41" s="54"/>
      <c r="K41" s="26"/>
      <c r="L41" s="39"/>
      <c r="M41" s="35"/>
      <c r="N41" s="1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3" customHeight="1" x14ac:dyDescent="0.25">
      <c r="A42" s="1"/>
      <c r="B42" s="2"/>
      <c r="C42" s="21"/>
      <c r="D42" s="295" t="s">
        <v>43</v>
      </c>
      <c r="E42" s="21"/>
      <c r="F42" s="295" t="s">
        <v>44</v>
      </c>
      <c r="G42" s="26"/>
      <c r="H42" s="295" t="s">
        <v>45</v>
      </c>
      <c r="I42" s="26"/>
      <c r="J42" s="26"/>
      <c r="K42" s="26"/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2"/>
      <c r="C43" s="21"/>
      <c r="D43" s="296"/>
      <c r="E43" s="21"/>
      <c r="F43" s="296"/>
      <c r="G43" s="26"/>
      <c r="H43" s="296"/>
      <c r="I43" s="26"/>
      <c r="J43" s="55" t="s">
        <v>46</v>
      </c>
      <c r="K43" s="26"/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.75" customHeight="1" x14ac:dyDescent="0.25">
      <c r="A44" s="56"/>
      <c r="B44" s="57"/>
      <c r="C44" s="58"/>
      <c r="D44" s="297"/>
      <c r="E44" s="59">
        <f>SUMIF($D$35:$D$39,"&lt;400000",$H$35:$H$39)</f>
        <v>0</v>
      </c>
      <c r="F44" s="297"/>
      <c r="G44" s="59" t="e">
        <f>ROUND(E44*J44,0)</f>
        <v>#N/A</v>
      </c>
      <c r="H44" s="297"/>
      <c r="I44" s="59" t="e">
        <f>E44+G44</f>
        <v>#N/A</v>
      </c>
      <c r="J44" s="60" t="e">
        <f>VLOOKUP(TF!$M$13,TF!$G$29:$O$59,8)</f>
        <v>#N/A</v>
      </c>
      <c r="K44" s="61"/>
      <c r="L44" s="57"/>
      <c r="M44" s="56"/>
      <c r="N44" s="1"/>
      <c r="O44" s="62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6" ht="3.75" customHeight="1" x14ac:dyDescent="0.25">
      <c r="A45" s="1"/>
      <c r="B45" s="2"/>
      <c r="C45" s="21"/>
      <c r="D45" s="63"/>
      <c r="E45" s="64"/>
      <c r="F45" s="63"/>
      <c r="G45" s="63"/>
      <c r="H45" s="63"/>
      <c r="I45" s="63"/>
      <c r="J45" s="21"/>
      <c r="K45" s="26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.5" customHeight="1" x14ac:dyDescent="0.25">
      <c r="A46" s="1"/>
      <c r="B46" s="2"/>
      <c r="C46" s="21"/>
      <c r="D46" s="21"/>
      <c r="E46" s="19"/>
      <c r="F46" s="65"/>
      <c r="G46" s="66"/>
      <c r="H46" s="21"/>
      <c r="I46" s="21"/>
      <c r="J46" s="21"/>
      <c r="K46" s="21"/>
      <c r="L46" s="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2"/>
      <c r="C47" s="308" t="s">
        <v>47</v>
      </c>
      <c r="D47" s="298"/>
      <c r="E47" s="299"/>
      <c r="F47" s="299"/>
      <c r="G47" s="299"/>
      <c r="H47" s="299"/>
      <c r="I47" s="299"/>
      <c r="J47" s="300"/>
      <c r="K47" s="21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5.25" customHeight="1" x14ac:dyDescent="0.25">
      <c r="A48" s="1"/>
      <c r="B48" s="2"/>
      <c r="C48" s="297"/>
      <c r="D48" s="301"/>
      <c r="E48" s="302"/>
      <c r="F48" s="302"/>
      <c r="G48" s="302"/>
      <c r="H48" s="302"/>
      <c r="I48" s="302"/>
      <c r="J48" s="303"/>
      <c r="K48" s="21"/>
      <c r="L48" s="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" customHeight="1" x14ac:dyDescent="0.25">
      <c r="A49" s="1"/>
      <c r="B49" s="2"/>
      <c r="C49" s="21"/>
      <c r="D49" s="21"/>
      <c r="E49" s="21"/>
      <c r="F49" s="21"/>
      <c r="G49" s="21"/>
      <c r="H49" s="21"/>
      <c r="I49" s="21"/>
      <c r="J49" s="21"/>
      <c r="K49" s="21"/>
      <c r="L49" s="2"/>
      <c r="M49" s="1"/>
      <c r="N49" s="3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25">
      <c r="A50" s="1"/>
      <c r="B50" s="2"/>
      <c r="C50" s="12" t="s">
        <v>48</v>
      </c>
      <c r="D50" s="13"/>
      <c r="E50" s="13"/>
      <c r="F50" s="13"/>
      <c r="G50" s="13"/>
      <c r="H50" s="13"/>
      <c r="I50" s="13"/>
      <c r="J50" s="13"/>
      <c r="K50" s="13"/>
      <c r="L50" s="2"/>
      <c r="M50" s="1"/>
      <c r="N50" s="3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2"/>
      <c r="C51" s="54" t="s">
        <v>49</v>
      </c>
      <c r="D51" s="21"/>
      <c r="E51" s="21"/>
      <c r="F51" s="21"/>
      <c r="G51" s="21"/>
      <c r="H51" s="21"/>
      <c r="I51" s="21"/>
      <c r="J51" s="21"/>
      <c r="K51" s="21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.75" customHeight="1" x14ac:dyDescent="0.25">
      <c r="A52" s="1"/>
      <c r="B52" s="2"/>
      <c r="C52" s="54"/>
      <c r="D52" s="21"/>
      <c r="E52" s="21"/>
      <c r="F52" s="21"/>
      <c r="G52" s="21"/>
      <c r="H52" s="21"/>
      <c r="I52" s="21"/>
      <c r="J52" s="21"/>
      <c r="K52" s="21"/>
      <c r="L52" s="2"/>
      <c r="M52" s="1"/>
      <c r="N52" s="67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35"/>
      <c r="B53" s="39"/>
      <c r="C53" s="19" t="s">
        <v>50</v>
      </c>
      <c r="D53" s="306"/>
      <c r="E53" s="305"/>
      <c r="F53" s="29"/>
      <c r="G53" s="29"/>
      <c r="H53" s="19" t="s">
        <v>51</v>
      </c>
      <c r="I53" s="306"/>
      <c r="J53" s="305"/>
      <c r="K53" s="29"/>
      <c r="L53" s="39"/>
      <c r="M53" s="35"/>
      <c r="N53" s="67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8" customHeight="1" x14ac:dyDescent="0.25">
      <c r="A54" s="35"/>
      <c r="B54" s="39"/>
      <c r="C54" s="19" t="s">
        <v>52</v>
      </c>
      <c r="D54" s="304"/>
      <c r="E54" s="305"/>
      <c r="F54" s="29"/>
      <c r="G54" s="29"/>
      <c r="H54" s="19" t="s">
        <v>52</v>
      </c>
      <c r="I54" s="304"/>
      <c r="J54" s="305"/>
      <c r="K54" s="29"/>
      <c r="L54" s="39"/>
      <c r="M54" s="35"/>
      <c r="N54" s="1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8.25" customHeight="1" x14ac:dyDescent="0.25">
      <c r="A55" s="35"/>
      <c r="B55" s="39"/>
      <c r="C55" s="19"/>
      <c r="D55" s="29"/>
      <c r="E55" s="29"/>
      <c r="F55" s="29"/>
      <c r="G55" s="29"/>
      <c r="H55" s="19"/>
      <c r="I55" s="29"/>
      <c r="J55" s="29"/>
      <c r="K55" s="29"/>
      <c r="L55" s="39"/>
      <c r="M55" s="35"/>
      <c r="N55" s="67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21" customHeight="1" x14ac:dyDescent="0.25">
      <c r="A56" s="35"/>
      <c r="B56" s="39"/>
      <c r="C56" s="12" t="s">
        <v>53</v>
      </c>
      <c r="D56" s="68"/>
      <c r="E56" s="68"/>
      <c r="F56" s="68"/>
      <c r="G56" s="68"/>
      <c r="H56" s="68"/>
      <c r="I56" s="68"/>
      <c r="J56" s="68"/>
      <c r="K56" s="68"/>
      <c r="L56" s="39"/>
      <c r="M56" s="35"/>
      <c r="N56" s="56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6" customHeight="1" x14ac:dyDescent="0.25">
      <c r="A57" s="35"/>
      <c r="B57" s="39"/>
      <c r="C57" s="69"/>
      <c r="D57" s="70"/>
      <c r="E57" s="70"/>
      <c r="F57" s="70"/>
      <c r="G57" s="70"/>
      <c r="H57" s="70"/>
      <c r="I57" s="70"/>
      <c r="J57" s="70"/>
      <c r="K57" s="70"/>
      <c r="L57" s="39"/>
      <c r="M57" s="35"/>
      <c r="N57" s="56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30" hidden="1" customHeight="1" x14ac:dyDescent="0.25">
      <c r="A58" s="35"/>
      <c r="B58" s="39"/>
      <c r="C58" s="71" t="s">
        <v>54</v>
      </c>
      <c r="D58" s="72"/>
      <c r="E58" s="73" t="s">
        <v>55</v>
      </c>
      <c r="F58" s="70"/>
      <c r="G58" s="70"/>
      <c r="H58" s="70"/>
      <c r="I58" s="70"/>
      <c r="J58" s="70"/>
      <c r="K58" s="70"/>
      <c r="L58" s="39"/>
      <c r="M58" s="35"/>
      <c r="N58" s="56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3.75" customHeight="1" x14ac:dyDescent="0.25">
      <c r="A59" s="35"/>
      <c r="B59" s="39"/>
      <c r="C59" s="69"/>
      <c r="D59" s="70"/>
      <c r="E59" s="70"/>
      <c r="F59" s="70"/>
      <c r="G59" s="70"/>
      <c r="H59" s="70"/>
      <c r="I59" s="70"/>
      <c r="J59" s="70"/>
      <c r="K59" s="70"/>
      <c r="L59" s="39"/>
      <c r="M59" s="35"/>
      <c r="N59" s="56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20.25" customHeight="1" x14ac:dyDescent="0.25">
      <c r="A60" s="67"/>
      <c r="B60" s="74"/>
      <c r="C60" s="75" t="s">
        <v>56</v>
      </c>
      <c r="D60" s="76"/>
      <c r="E60" s="77"/>
      <c r="F60" s="77"/>
      <c r="G60" s="77"/>
      <c r="H60" s="77"/>
      <c r="I60" s="77"/>
      <c r="J60" s="77"/>
      <c r="K60" s="77"/>
      <c r="L60" s="74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spans="1:26" ht="3" customHeight="1" x14ac:dyDescent="0.25">
      <c r="A61" s="1"/>
      <c r="B61" s="2"/>
      <c r="C61" s="78"/>
      <c r="D61" s="78"/>
      <c r="E61" s="78"/>
      <c r="F61" s="78"/>
      <c r="G61" s="78"/>
      <c r="H61" s="78"/>
      <c r="I61" s="78"/>
      <c r="J61" s="78"/>
      <c r="K61" s="78"/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67"/>
      <c r="B62" s="74"/>
      <c r="C62" s="79" t="s">
        <v>57</v>
      </c>
      <c r="D62" s="80" t="e">
        <f>IF(D19="Secondary","F5",TF!$G$17)</f>
        <v>#N/A</v>
      </c>
      <c r="E62" s="77"/>
      <c r="F62" s="77"/>
      <c r="G62" s="79" t="s">
        <v>58</v>
      </c>
      <c r="H62" s="292" t="e">
        <f>IF(D19="Secondary","FT Non-TR Non-Inst Faculty 12/12",TF!$G$15)</f>
        <v>#N/A</v>
      </c>
      <c r="I62" s="293"/>
      <c r="J62" s="294"/>
      <c r="K62" s="77"/>
      <c r="L62" s="74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 spans="1:26" ht="2.25" customHeight="1" x14ac:dyDescent="0.25">
      <c r="A63" s="67"/>
      <c r="B63" s="74"/>
      <c r="C63" s="77"/>
      <c r="D63" s="77"/>
      <c r="E63" s="77"/>
      <c r="F63" s="77"/>
      <c r="G63" s="79"/>
      <c r="H63" s="77"/>
      <c r="I63" s="77"/>
      <c r="J63" s="77"/>
      <c r="K63" s="77"/>
      <c r="L63" s="74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spans="1:26" ht="15" customHeight="1" x14ac:dyDescent="0.25">
      <c r="A64" s="67"/>
      <c r="B64" s="74"/>
      <c r="C64" s="79" t="s">
        <v>59</v>
      </c>
      <c r="D64" s="266" t="e">
        <f>IF(D19="Secondary","F0003/F0007",TF!G19)</f>
        <v>#N/A</v>
      </c>
      <c r="E64" s="77"/>
      <c r="F64" s="77"/>
      <c r="G64" s="79" t="s">
        <v>329</v>
      </c>
      <c r="H64" s="292" t="e">
        <f>IF(D19="Secondary","61008",TF!$G$21)</f>
        <v>#N/A</v>
      </c>
      <c r="I64" s="293"/>
      <c r="J64" s="294"/>
      <c r="K64" s="77"/>
      <c r="L64" s="74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spans="1:26" ht="2.25" customHeight="1" x14ac:dyDescent="0.25">
      <c r="A65" s="67"/>
      <c r="B65" s="74"/>
      <c r="C65" s="77"/>
      <c r="D65" s="77"/>
      <c r="E65" s="77"/>
      <c r="F65" s="77"/>
      <c r="G65" s="77"/>
      <c r="H65" s="77"/>
      <c r="I65" s="77"/>
      <c r="J65" s="77"/>
      <c r="K65" s="77"/>
      <c r="L65" s="74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 spans="1:26" ht="5.25" customHeight="1" x14ac:dyDescent="0.25">
      <c r="A66" s="35"/>
      <c r="B66" s="39"/>
      <c r="C66" s="81"/>
      <c r="D66" s="82"/>
      <c r="E66" s="83"/>
      <c r="F66" s="84"/>
      <c r="G66" s="84"/>
      <c r="H66" s="84"/>
      <c r="I66" s="85"/>
      <c r="J66" s="85"/>
      <c r="K66" s="85"/>
      <c r="L66" s="39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21" customHeight="1" x14ac:dyDescent="0.25">
      <c r="A67" s="35"/>
      <c r="B67" s="39"/>
      <c r="C67" s="12" t="s">
        <v>60</v>
      </c>
      <c r="D67" s="68"/>
      <c r="E67" s="68"/>
      <c r="F67" s="68"/>
      <c r="G67" s="68"/>
      <c r="H67" s="68"/>
      <c r="I67" s="68"/>
      <c r="J67" s="68"/>
      <c r="K67" s="68"/>
      <c r="L67" s="39"/>
      <c r="M67" s="35"/>
      <c r="N67" s="56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3" customHeight="1" x14ac:dyDescent="0.25">
      <c r="A68" s="35"/>
      <c r="B68" s="39"/>
      <c r="C68" s="69"/>
      <c r="D68" s="70"/>
      <c r="E68" s="70"/>
      <c r="F68" s="70"/>
      <c r="G68" s="70"/>
      <c r="H68" s="70"/>
      <c r="I68" s="70"/>
      <c r="J68" s="70"/>
      <c r="K68" s="70"/>
      <c r="L68" s="39"/>
      <c r="M68" s="35"/>
      <c r="N68" s="56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5.75" customHeight="1" x14ac:dyDescent="0.25">
      <c r="A69" s="35"/>
      <c r="B69" s="39"/>
      <c r="C69" s="86" t="s">
        <v>327</v>
      </c>
      <c r="D69" s="82"/>
      <c r="E69" s="83"/>
      <c r="F69" s="84"/>
      <c r="G69" s="87"/>
      <c r="H69" s="87"/>
      <c r="I69" s="88"/>
      <c r="J69" s="89"/>
      <c r="K69" s="85"/>
      <c r="L69" s="39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5" customHeight="1" x14ac:dyDescent="0.25">
      <c r="A70" s="35"/>
      <c r="B70" s="39"/>
      <c r="C70" s="90" t="s">
        <v>61</v>
      </c>
      <c r="D70" s="82"/>
      <c r="E70" s="83"/>
      <c r="F70" s="84"/>
      <c r="G70" s="84"/>
      <c r="H70" s="84"/>
      <c r="I70" s="88"/>
      <c r="J70" s="89"/>
      <c r="K70" s="85"/>
      <c r="L70" s="39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3" customHeight="1" x14ac:dyDescent="0.25">
      <c r="A71" s="1"/>
      <c r="B71" s="2"/>
      <c r="C71" s="78"/>
      <c r="D71" s="78"/>
      <c r="E71" s="78"/>
      <c r="F71" s="78"/>
      <c r="G71" s="78"/>
      <c r="H71" s="78"/>
      <c r="I71" s="78"/>
      <c r="J71" s="78"/>
      <c r="K71" s="78"/>
      <c r="L71" s="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6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285" t="s">
        <v>326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6">
    <mergeCell ref="H11:J11"/>
    <mergeCell ref="E12:E14"/>
    <mergeCell ref="I13:J13"/>
    <mergeCell ref="D15:E15"/>
    <mergeCell ref="I15:J15"/>
    <mergeCell ref="I17:J17"/>
    <mergeCell ref="D42:D44"/>
    <mergeCell ref="C47:C48"/>
    <mergeCell ref="D53:E53"/>
    <mergeCell ref="H21:J23"/>
    <mergeCell ref="C25:H25"/>
    <mergeCell ref="F29:G29"/>
    <mergeCell ref="H32:J32"/>
    <mergeCell ref="C40:G40"/>
    <mergeCell ref="D17:E17"/>
    <mergeCell ref="D21:E21"/>
    <mergeCell ref="D19:E19"/>
    <mergeCell ref="C17:C18"/>
    <mergeCell ref="H64:J64"/>
    <mergeCell ref="F42:F44"/>
    <mergeCell ref="D47:J48"/>
    <mergeCell ref="D54:E54"/>
    <mergeCell ref="H42:H44"/>
    <mergeCell ref="I53:J53"/>
    <mergeCell ref="I54:J54"/>
    <mergeCell ref="H62:J62"/>
  </mergeCells>
  <dataValidations count="1">
    <dataValidation type="list" allowBlank="1" showErrorMessage="1" sqref="D23:E23" xr:uid="{00000000-0002-0000-0000-000006000000}">
      <formula1>$F$6:$F$10</formula1>
    </dataValidation>
  </dataValidations>
  <printOptions horizontalCentered="1"/>
  <pageMargins left="0.1" right="0.1" top="0.1" bottom="0.1" header="0" footer="0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="Select from drop down list" xr:uid="{00000000-0002-0000-0000-000000000000}">
          <x14:formula1>
            <xm:f>TF!$C$12:$C$14</xm:f>
          </x14:formula1>
          <xm:sqref>D21</xm:sqref>
        </x14:dataValidation>
        <x14:dataValidation type="list" allowBlank="1" showInputMessage="1" showErrorMessage="1" prompt="Select from drop down list" xr:uid="{00000000-0002-0000-0000-000001000000}">
          <x14:formula1>
            <xm:f>TF!$B$7:$B$9</xm:f>
          </x14:formula1>
          <xm:sqref>D13</xm:sqref>
        </x14:dataValidation>
        <x14:dataValidation type="list" allowBlank="1" showInputMessage="1" showErrorMessage="1" prompt="Select from drop down list" xr:uid="{00000000-0002-0000-0000-000002000000}">
          <x14:formula1>
            <xm:f>TF!$B$23:$B$46</xm:f>
          </x14:formula1>
          <xm:sqref>I13</xm:sqref>
        </x14:dataValidation>
        <x14:dataValidation type="list" allowBlank="1" showInputMessage="1" showErrorMessage="1" prompt="Select from drop down list" xr:uid="{00000000-0002-0000-0000-000005000000}">
          <x14:formula1>
            <xm:f>TF!$C$7:$C$9</xm:f>
          </x14:formula1>
          <xm:sqref>D17:D18</xm:sqref>
        </x14:dataValidation>
        <x14:dataValidation type="list" allowBlank="1" showInputMessage="1" showErrorMessage="1" prompt="Select from drop down list" xr:uid="{61297598-602F-42BB-AFAA-C31C7253E958}">
          <x14:formula1>
            <xm:f>TF!$C$17:$C$20</xm:f>
          </x14:formula1>
          <xm:sqref>D19:E19</xm:sqref>
        </x14:dataValidation>
        <x14:dataValidation type="list" allowBlank="1" showErrorMessage="1" xr:uid="{00000000-0002-0000-0000-000003000000}">
          <x14:formula1>
            <xm:f>TF!$B$13:$B$20</xm:f>
          </x14:formula1>
          <xm:sqref>D16:E16</xm:sqref>
        </x14:dataValidation>
        <x14:dataValidation type="list" allowBlank="1" showInputMessage="1" showErrorMessage="1" prompt="Select from drop down list" xr:uid="{00000000-0002-0000-0000-000004000000}">
          <x14:formula1>
            <xm:f>TF!$B$12:$B$20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3"/>
  <sheetViews>
    <sheetView topLeftCell="C70" workbookViewId="0">
      <selection activeCell="R39" sqref="R39"/>
    </sheetView>
  </sheetViews>
  <sheetFormatPr defaultColWidth="14.44140625" defaultRowHeight="15" customHeight="1" x14ac:dyDescent="0.25"/>
  <cols>
    <col min="1" max="1" width="4.77734375" customWidth="1"/>
    <col min="2" max="26" width="9.21875" customWidth="1"/>
  </cols>
  <sheetData>
    <row r="1" spans="1:26" ht="12.75" customHeight="1" x14ac:dyDescent="0.45">
      <c r="A1" s="91"/>
      <c r="B1" s="91" t="s">
        <v>62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</row>
    <row r="2" spans="1:26" ht="15.75" customHeight="1" x14ac:dyDescent="0.45">
      <c r="A2" s="91"/>
      <c r="B2" s="91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1:26" ht="15" customHeight="1" x14ac:dyDescent="0.35">
      <c r="A3" s="93"/>
      <c r="B3" s="273" t="s">
        <v>304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9" customHeight="1" x14ac:dyDescent="0.45">
      <c r="A4" s="91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spans="1:26" ht="12.75" customHeight="1" x14ac:dyDescent="0.3">
      <c r="A5" s="92"/>
      <c r="B5" s="328"/>
      <c r="C5" s="329"/>
      <c r="D5" s="95" t="s">
        <v>63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</row>
    <row r="6" spans="1:26" ht="12.75" customHeight="1" x14ac:dyDescent="0.3">
      <c r="A6" s="92"/>
      <c r="B6" s="330"/>
      <c r="C6" s="329"/>
      <c r="D6" s="95" t="s">
        <v>3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26" ht="12.75" customHeight="1" x14ac:dyDescent="0.3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</row>
    <row r="8" spans="1:26" ht="12.75" customHeight="1" x14ac:dyDescent="0.3">
      <c r="A8" s="92"/>
      <c r="B8" s="277" t="s">
        <v>4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</row>
    <row r="9" spans="1:26" ht="12.75" customHeight="1" x14ac:dyDescent="0.3">
      <c r="A9" s="92"/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</row>
    <row r="10" spans="1:26" ht="12.75" customHeight="1" x14ac:dyDescent="0.3">
      <c r="A10" s="92"/>
      <c r="B10" s="271"/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</row>
    <row r="11" spans="1:26" ht="12.75" customHeight="1" x14ac:dyDescent="0.3">
      <c r="A11" s="92"/>
      <c r="B11" s="271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</row>
    <row r="12" spans="1:26" ht="12.75" customHeight="1" x14ac:dyDescent="0.3">
      <c r="A12" s="92"/>
      <c r="B12" s="271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</row>
    <row r="13" spans="1:26" s="264" customFormat="1" ht="12.75" customHeight="1" x14ac:dyDescent="0.3">
      <c r="A13" s="274"/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</row>
    <row r="14" spans="1:26" ht="12.75" customHeight="1" x14ac:dyDescent="0.3">
      <c r="A14" s="92"/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</row>
    <row r="15" spans="1:26" ht="12.75" customHeight="1" x14ac:dyDescent="0.3">
      <c r="A15" s="92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 spans="1:26" ht="12.75" customHeight="1" x14ac:dyDescent="0.3">
      <c r="A16" s="92"/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:26" ht="12.75" customHeight="1" x14ac:dyDescent="0.3">
      <c r="A17" s="92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 spans="1:26" ht="12.75" customHeight="1" x14ac:dyDescent="0.3">
      <c r="A18" s="92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</row>
    <row r="19" spans="1:26" ht="12.75" customHeight="1" x14ac:dyDescent="0.3">
      <c r="A19" s="92"/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 spans="1:26" s="264" customFormat="1" ht="12.75" customHeight="1" x14ac:dyDescent="0.3">
      <c r="A20" s="274"/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</row>
    <row r="21" spans="1:26" ht="12.75" customHeight="1" x14ac:dyDescent="0.3">
      <c r="A21" s="92"/>
      <c r="B21" s="271" t="s">
        <v>305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spans="1:26" ht="12.75" customHeight="1" x14ac:dyDescent="0.3">
      <c r="A22" s="92"/>
      <c r="B22" s="271" t="s">
        <v>308</v>
      </c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spans="1:26" s="264" customFormat="1" ht="12.75" customHeight="1" x14ac:dyDescent="0.3">
      <c r="A23" s="274"/>
      <c r="B23" s="275" t="s">
        <v>307</v>
      </c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</row>
    <row r="24" spans="1:26" ht="12.75" customHeight="1" x14ac:dyDescent="0.3">
      <c r="A24" s="92"/>
      <c r="B24" s="271" t="s">
        <v>306</v>
      </c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</row>
    <row r="25" spans="1:26" ht="12.75" customHeight="1" x14ac:dyDescent="0.3">
      <c r="A25" s="92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</row>
    <row r="26" spans="1:26" ht="12.75" customHeight="1" x14ac:dyDescent="0.3">
      <c r="A26" s="92"/>
      <c r="B26" s="277" t="s">
        <v>19</v>
      </c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</row>
    <row r="27" spans="1:26" ht="12.75" customHeight="1" x14ac:dyDescent="0.3">
      <c r="A27" s="92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</row>
    <row r="28" spans="1:26" ht="12.75" customHeight="1" x14ac:dyDescent="0.3">
      <c r="A28" s="92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</row>
    <row r="29" spans="1:26" ht="12.75" customHeight="1" x14ac:dyDescent="0.3">
      <c r="A29" s="92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</row>
    <row r="30" spans="1:26" ht="12.75" customHeight="1" x14ac:dyDescent="0.3">
      <c r="A30" s="92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</row>
    <row r="31" spans="1:26" ht="12.75" customHeight="1" x14ac:dyDescent="0.3">
      <c r="A31" s="92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</row>
    <row r="32" spans="1:26" ht="12.75" customHeight="1" x14ac:dyDescent="0.3">
      <c r="A32" s="92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</row>
    <row r="33" spans="1:26" ht="12.75" customHeight="1" x14ac:dyDescent="0.3">
      <c r="A33" s="92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</row>
    <row r="34" spans="1:26" ht="12.75" customHeight="1" x14ac:dyDescent="0.3">
      <c r="A34" s="92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</row>
    <row r="35" spans="1:26" s="264" customFormat="1" ht="12.75" customHeight="1" x14ac:dyDescent="0.3">
      <c r="A35" s="274"/>
      <c r="B35" s="275"/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4"/>
      <c r="P35" s="274"/>
      <c r="Q35" s="274"/>
      <c r="R35" s="274"/>
      <c r="S35" s="274"/>
      <c r="T35" s="274"/>
      <c r="U35" s="92"/>
      <c r="V35" s="92"/>
      <c r="W35" s="92"/>
      <c r="X35" s="92"/>
      <c r="Y35" s="92"/>
      <c r="Z35" s="92"/>
    </row>
    <row r="36" spans="1:26" ht="12.75" customHeight="1" x14ac:dyDescent="0.3">
      <c r="A36" s="92"/>
      <c r="B36" s="271" t="s">
        <v>310</v>
      </c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</row>
    <row r="37" spans="1:26" ht="12.75" customHeight="1" x14ac:dyDescent="0.3">
      <c r="A37" s="92"/>
      <c r="B37" s="276" t="s">
        <v>311</v>
      </c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</row>
    <row r="38" spans="1:26" ht="12.75" customHeight="1" x14ac:dyDescent="0.3">
      <c r="A38" s="92"/>
      <c r="B38" s="271" t="s">
        <v>309</v>
      </c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</row>
    <row r="39" spans="1:26" ht="12.75" customHeight="1" x14ac:dyDescent="0.3">
      <c r="A39" s="92"/>
      <c r="B39" s="271"/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</row>
    <row r="40" spans="1:26" ht="12.75" customHeight="1" x14ac:dyDescent="0.3">
      <c r="A40" s="92"/>
      <c r="B40" s="277" t="s">
        <v>312</v>
      </c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</row>
    <row r="41" spans="1:26" ht="12.6" customHeight="1" x14ac:dyDescent="0.3">
      <c r="A41" s="92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</row>
    <row r="42" spans="1:26" s="264" customFormat="1" ht="12.6" customHeight="1" x14ac:dyDescent="0.3">
      <c r="A42" s="274"/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</row>
    <row r="43" spans="1:26" s="264" customFormat="1" ht="12.6" customHeight="1" x14ac:dyDescent="0.3">
      <c r="A43" s="274"/>
      <c r="B43" s="275"/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</row>
    <row r="44" spans="1:26" s="264" customFormat="1" ht="12.6" customHeight="1" x14ac:dyDescent="0.3">
      <c r="A44" s="274"/>
      <c r="B44" s="275"/>
      <c r="C44" s="275"/>
      <c r="D44" s="275"/>
      <c r="E44" s="275"/>
      <c r="F44" s="275"/>
      <c r="G44" s="275"/>
      <c r="H44" s="275"/>
      <c r="I44" s="275"/>
      <c r="J44" s="275"/>
      <c r="K44" s="275"/>
      <c r="L44" s="275"/>
      <c r="M44" s="275"/>
      <c r="N44" s="275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</row>
    <row r="45" spans="1:26" s="264" customFormat="1" ht="12.6" customHeight="1" x14ac:dyDescent="0.3">
      <c r="A45" s="274"/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</row>
    <row r="46" spans="1:26" ht="12.75" customHeight="1" x14ac:dyDescent="0.3">
      <c r="A46" s="92"/>
      <c r="B46" s="271"/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</row>
    <row r="47" spans="1:26" ht="12.75" customHeight="1" x14ac:dyDescent="0.3">
      <c r="A47" s="92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</row>
    <row r="48" spans="1:26" ht="12.75" customHeight="1" x14ac:dyDescent="0.3">
      <c r="A48" s="92"/>
      <c r="B48" s="271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</row>
    <row r="49" spans="1:26" ht="12.75" customHeight="1" x14ac:dyDescent="0.3">
      <c r="A49" s="92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</row>
    <row r="50" spans="1:26" ht="12.75" customHeight="1" x14ac:dyDescent="0.3">
      <c r="A50" s="92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</row>
    <row r="51" spans="1:26" ht="12.75" customHeight="1" x14ac:dyDescent="0.3">
      <c r="A51" s="92"/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</row>
    <row r="52" spans="1:26" ht="12.75" customHeight="1" x14ac:dyDescent="0.3">
      <c r="A52" s="92"/>
      <c r="B52" s="271"/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</row>
    <row r="53" spans="1:26" ht="12.75" customHeight="1" x14ac:dyDescent="0.3">
      <c r="A53" s="92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</row>
    <row r="54" spans="1:26" ht="12.75" customHeight="1" x14ac:dyDescent="0.3">
      <c r="A54" s="92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</row>
    <row r="55" spans="1:26" ht="12.75" customHeight="1" x14ac:dyDescent="0.3">
      <c r="A55" s="92"/>
      <c r="B55" s="271" t="s">
        <v>323</v>
      </c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</row>
    <row r="56" spans="1:26" ht="12.75" customHeight="1" x14ac:dyDescent="0.3">
      <c r="A56" s="92"/>
      <c r="B56" s="276" t="s">
        <v>324</v>
      </c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1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</row>
    <row r="57" spans="1:26" ht="12.75" customHeight="1" x14ac:dyDescent="0.3">
      <c r="A57" s="92"/>
      <c r="B57" s="271" t="s">
        <v>313</v>
      </c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</row>
    <row r="58" spans="1:26" ht="12.75" customHeight="1" x14ac:dyDescent="0.3">
      <c r="A58" s="92"/>
      <c r="B58" s="271" t="s">
        <v>314</v>
      </c>
      <c r="C58" s="271"/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1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</row>
    <row r="59" spans="1:26" ht="12.75" customHeight="1" x14ac:dyDescent="0.3">
      <c r="A59" s="92"/>
      <c r="B59" s="271" t="s">
        <v>315</v>
      </c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</row>
    <row r="60" spans="1:26" ht="12.75" customHeight="1" x14ac:dyDescent="0.3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</row>
    <row r="61" spans="1:26" ht="12.75" customHeight="1" x14ac:dyDescent="0.3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</row>
    <row r="62" spans="1:26" ht="12.75" customHeight="1" x14ac:dyDescent="0.3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</row>
    <row r="63" spans="1:26" ht="12.75" customHeight="1" x14ac:dyDescent="0.3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</row>
    <row r="64" spans="1:26" ht="12.75" customHeight="1" x14ac:dyDescent="0.3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</row>
    <row r="65" spans="1:26" ht="12.75" customHeight="1" x14ac:dyDescent="0.3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</row>
    <row r="66" spans="1:26" ht="12.75" customHeight="1" x14ac:dyDescent="0.3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</row>
    <row r="67" spans="1:26" ht="12.75" customHeight="1" x14ac:dyDescent="0.3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</row>
    <row r="68" spans="1:26" ht="12.75" customHeight="1" x14ac:dyDescent="0.3">
      <c r="A68" s="272"/>
      <c r="B68" s="271" t="s">
        <v>316</v>
      </c>
      <c r="C68" s="272"/>
      <c r="D68" s="272"/>
      <c r="E68" s="272"/>
      <c r="F68" s="272"/>
      <c r="G68" s="272"/>
      <c r="H68" s="272"/>
      <c r="I68" s="27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</row>
    <row r="69" spans="1:26" ht="14.4" x14ac:dyDescent="0.3">
      <c r="A69" s="272"/>
      <c r="B69" s="271" t="s">
        <v>317</v>
      </c>
      <c r="C69" s="272"/>
      <c r="D69" s="272"/>
      <c r="E69" s="272"/>
      <c r="F69" s="272"/>
      <c r="G69" s="272"/>
      <c r="H69" s="272"/>
      <c r="I69" s="27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</row>
    <row r="70" spans="1:26" ht="13.8" x14ac:dyDescent="0.3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</row>
    <row r="71" spans="1:26" ht="15.6" x14ac:dyDescent="0.3">
      <c r="A71" s="92"/>
      <c r="B71" s="277" t="s">
        <v>48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</row>
    <row r="72" spans="1:26" ht="12.75" customHeight="1" x14ac:dyDescent="0.3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</row>
    <row r="73" spans="1:26" s="264" customFormat="1" ht="12.75" customHeight="1" x14ac:dyDescent="0.3">
      <c r="A73" s="274"/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4"/>
      <c r="M73" s="274"/>
      <c r="N73" s="274"/>
      <c r="O73" s="274"/>
      <c r="P73" s="274"/>
      <c r="Q73" s="274"/>
      <c r="R73" s="274"/>
      <c r="S73" s="274"/>
      <c r="T73" s="274"/>
      <c r="U73" s="274"/>
      <c r="V73" s="274"/>
      <c r="W73" s="274"/>
      <c r="X73" s="274"/>
      <c r="Y73" s="274"/>
      <c r="Z73" s="274"/>
    </row>
    <row r="74" spans="1:26" s="264" customFormat="1" ht="12.75" customHeight="1" x14ac:dyDescent="0.3">
      <c r="A74" s="274"/>
      <c r="B74" s="274"/>
      <c r="C74" s="274"/>
      <c r="D74" s="274"/>
      <c r="E74" s="274"/>
      <c r="F74" s="274"/>
      <c r="G74" s="274"/>
      <c r="H74" s="274"/>
      <c r="I74" s="274"/>
      <c r="J74" s="274"/>
      <c r="K74" s="274"/>
      <c r="L74" s="274"/>
      <c r="M74" s="274"/>
      <c r="N74" s="274"/>
      <c r="O74" s="274"/>
      <c r="P74" s="274"/>
      <c r="Q74" s="274"/>
      <c r="R74" s="274"/>
      <c r="S74" s="274"/>
      <c r="T74" s="274"/>
      <c r="U74" s="274"/>
      <c r="V74" s="274"/>
      <c r="W74" s="274"/>
      <c r="X74" s="274"/>
      <c r="Y74" s="274"/>
      <c r="Z74" s="274"/>
    </row>
    <row r="75" spans="1:26" s="264" customFormat="1" ht="12.75" customHeight="1" x14ac:dyDescent="0.3">
      <c r="A75" s="274"/>
      <c r="B75" s="274"/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</row>
    <row r="76" spans="1:26" s="264" customFormat="1" ht="12.75" customHeight="1" x14ac:dyDescent="0.3">
      <c r="A76" s="274"/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</row>
    <row r="77" spans="1:26" ht="12.75" customHeight="1" x14ac:dyDescent="0.3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</row>
    <row r="78" spans="1:26" ht="12.75" customHeight="1" x14ac:dyDescent="0.3">
      <c r="A78" s="92"/>
      <c r="B78" s="271" t="s">
        <v>320</v>
      </c>
      <c r="C78" s="271"/>
      <c r="D78" s="271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</row>
    <row r="79" spans="1:26" ht="12.75" customHeight="1" x14ac:dyDescent="0.3">
      <c r="A79" s="92"/>
      <c r="B79" s="271" t="s">
        <v>321</v>
      </c>
      <c r="C79" s="271"/>
      <c r="D79" s="271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</row>
    <row r="80" spans="1:26" ht="12.75" customHeight="1" x14ac:dyDescent="0.3">
      <c r="A80" s="92"/>
      <c r="B80" s="271"/>
      <c r="C80" s="271"/>
      <c r="D80" s="271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</row>
    <row r="81" spans="1:26" ht="12.75" customHeight="1" x14ac:dyDescent="0.3">
      <c r="A81" s="92"/>
      <c r="B81" s="277" t="s">
        <v>53</v>
      </c>
      <c r="C81" s="271"/>
      <c r="D81" s="271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</row>
    <row r="82" spans="1:26" ht="12.75" customHeight="1" x14ac:dyDescent="0.3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</row>
    <row r="83" spans="1:26" ht="12.75" customHeight="1" x14ac:dyDescent="0.3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</row>
    <row r="84" spans="1:26" ht="12.75" customHeight="1" x14ac:dyDescent="0.3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</row>
    <row r="85" spans="1:26" ht="12.75" customHeight="1" x14ac:dyDescent="0.3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</row>
    <row r="86" spans="1:26" ht="12.75" customHeight="1" x14ac:dyDescent="0.3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</row>
    <row r="87" spans="1:26" ht="12.75" customHeight="1" x14ac:dyDescent="0.3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</row>
    <row r="88" spans="1:26" ht="12.75" customHeight="1" x14ac:dyDescent="0.3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</row>
    <row r="89" spans="1:26" ht="12.75" customHeight="1" x14ac:dyDescent="0.3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spans="1:26" ht="12.75" customHeight="1" x14ac:dyDescent="0.3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</row>
    <row r="91" spans="1:26" ht="12.75" customHeight="1" x14ac:dyDescent="0.3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</row>
    <row r="92" spans="1:26" ht="12.75" customHeight="1" x14ac:dyDescent="0.3">
      <c r="A92" s="92"/>
      <c r="B92" s="271" t="s">
        <v>322</v>
      </c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</row>
    <row r="93" spans="1:26" ht="12.75" customHeight="1" x14ac:dyDescent="0.3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</row>
    <row r="94" spans="1:26" ht="12.75" customHeight="1" x14ac:dyDescent="0.3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</row>
    <row r="95" spans="1:26" ht="12.75" customHeight="1" x14ac:dyDescent="0.3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</row>
    <row r="96" spans="1:26" ht="12.75" customHeight="1" x14ac:dyDescent="0.3">
      <c r="A96" s="92"/>
      <c r="B96" s="277" t="s">
        <v>318</v>
      </c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</row>
    <row r="97" spans="1:26" ht="12.75" customHeight="1" x14ac:dyDescent="0.3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</row>
    <row r="98" spans="1:26" ht="12.75" customHeight="1" x14ac:dyDescent="0.3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</row>
    <row r="99" spans="1:26" ht="12.75" customHeight="1" x14ac:dyDescent="0.3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</row>
    <row r="100" spans="1:26" ht="12.75" customHeight="1" x14ac:dyDescent="0.3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</row>
    <row r="101" spans="1:26" ht="12.75" customHeight="1" x14ac:dyDescent="0.3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</row>
    <row r="102" spans="1:26" ht="12.75" customHeight="1" x14ac:dyDescent="0.3">
      <c r="A102" s="92"/>
      <c r="B102" s="271" t="s">
        <v>319</v>
      </c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</row>
    <row r="103" spans="1:26" ht="12.75" customHeight="1" x14ac:dyDescent="0.3">
      <c r="A103" s="92"/>
      <c r="B103" s="271" t="s">
        <v>303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</row>
    <row r="104" spans="1:26" ht="12.75" customHeight="1" x14ac:dyDescent="0.3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</row>
    <row r="105" spans="1:26" ht="12.75" customHeight="1" x14ac:dyDescent="0.3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</row>
    <row r="106" spans="1:26" ht="12.75" customHeight="1" x14ac:dyDescent="0.3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</row>
    <row r="107" spans="1:26" ht="12.75" customHeight="1" x14ac:dyDescent="0.3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</row>
    <row r="108" spans="1:26" ht="12.75" customHeight="1" x14ac:dyDescent="0.3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</row>
    <row r="109" spans="1:26" ht="12.75" customHeight="1" x14ac:dyDescent="0.3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</row>
    <row r="110" spans="1:26" ht="12.75" customHeight="1" x14ac:dyDescent="0.3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</row>
    <row r="111" spans="1:26" ht="12.75" customHeight="1" x14ac:dyDescent="0.3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</row>
    <row r="112" spans="1:26" ht="12.75" customHeight="1" x14ac:dyDescent="0.3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</row>
    <row r="113" spans="1:26" ht="12.75" customHeight="1" x14ac:dyDescent="0.3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</row>
    <row r="114" spans="1:26" ht="12.75" customHeight="1" x14ac:dyDescent="0.3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</row>
    <row r="115" spans="1:26" ht="12.75" customHeight="1" x14ac:dyDescent="0.3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</row>
    <row r="116" spans="1:26" ht="12.75" customHeight="1" x14ac:dyDescent="0.3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</row>
    <row r="117" spans="1:26" ht="12.75" customHeight="1" x14ac:dyDescent="0.3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</row>
    <row r="118" spans="1:26" ht="12.75" customHeight="1" x14ac:dyDescent="0.3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</row>
    <row r="119" spans="1:26" ht="12.75" customHeight="1" x14ac:dyDescent="0.3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</row>
    <row r="120" spans="1:26" ht="12.75" customHeight="1" x14ac:dyDescent="0.3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</row>
    <row r="121" spans="1:26" ht="12.75" customHeight="1" x14ac:dyDescent="0.3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</row>
    <row r="122" spans="1:26" ht="12.75" customHeight="1" x14ac:dyDescent="0.3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</row>
    <row r="123" spans="1:26" ht="12.75" customHeight="1" x14ac:dyDescent="0.3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</row>
    <row r="124" spans="1:26" ht="12.75" customHeight="1" x14ac:dyDescent="0.3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</row>
    <row r="125" spans="1:26" ht="12.75" customHeight="1" x14ac:dyDescent="0.3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</row>
    <row r="126" spans="1:26" ht="12.75" customHeight="1" x14ac:dyDescent="0.3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</row>
    <row r="127" spans="1:26" ht="12.75" customHeight="1" x14ac:dyDescent="0.3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</row>
    <row r="128" spans="1:26" ht="12.75" customHeight="1" x14ac:dyDescent="0.3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</row>
    <row r="129" spans="1:26" ht="12.75" customHeight="1" x14ac:dyDescent="0.3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</row>
    <row r="130" spans="1:26" ht="12.75" customHeight="1" x14ac:dyDescent="0.3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</row>
    <row r="131" spans="1:26" ht="12.75" customHeight="1" x14ac:dyDescent="0.3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</row>
    <row r="132" spans="1:26" ht="12.75" customHeight="1" x14ac:dyDescent="0.3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</row>
    <row r="133" spans="1:26" ht="12.75" customHeight="1" x14ac:dyDescent="0.3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</row>
    <row r="134" spans="1:26" ht="12.75" customHeight="1" x14ac:dyDescent="0.3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</row>
    <row r="135" spans="1:26" ht="12.75" customHeight="1" x14ac:dyDescent="0.3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</row>
    <row r="136" spans="1:26" ht="12.75" customHeight="1" x14ac:dyDescent="0.3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</row>
    <row r="137" spans="1:26" ht="12.75" customHeight="1" x14ac:dyDescent="0.3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</row>
    <row r="138" spans="1:26" ht="12.75" customHeight="1" x14ac:dyDescent="0.3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</row>
    <row r="139" spans="1:26" ht="12.75" customHeight="1" x14ac:dyDescent="0.3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</row>
    <row r="140" spans="1:26" ht="12.75" customHeight="1" x14ac:dyDescent="0.3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</row>
    <row r="141" spans="1:26" ht="12.75" customHeight="1" x14ac:dyDescent="0.3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</row>
    <row r="142" spans="1:26" ht="12.75" customHeight="1" x14ac:dyDescent="0.3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</row>
    <row r="143" spans="1:26" ht="12.75" customHeight="1" x14ac:dyDescent="0.3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</row>
    <row r="144" spans="1:26" ht="12.75" customHeight="1" x14ac:dyDescent="0.3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</row>
    <row r="145" spans="1:26" ht="12.75" customHeight="1" x14ac:dyDescent="0.3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</row>
    <row r="146" spans="1:26" ht="12.75" customHeight="1" x14ac:dyDescent="0.3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</row>
    <row r="147" spans="1:26" ht="12.75" customHeight="1" x14ac:dyDescent="0.3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</row>
    <row r="148" spans="1:26" ht="12.75" customHeight="1" x14ac:dyDescent="0.3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</row>
    <row r="149" spans="1:26" ht="12.75" customHeight="1" x14ac:dyDescent="0.3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</row>
    <row r="150" spans="1:26" ht="12.75" customHeight="1" x14ac:dyDescent="0.3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</row>
    <row r="151" spans="1:26" ht="12.75" customHeight="1" x14ac:dyDescent="0.3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</row>
    <row r="152" spans="1:26" ht="12.75" customHeight="1" x14ac:dyDescent="0.3">
      <c r="A152" s="92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</row>
    <row r="153" spans="1:26" ht="12.75" customHeight="1" x14ac:dyDescent="0.3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</row>
    <row r="154" spans="1:26" ht="12.75" customHeight="1" x14ac:dyDescent="0.3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</row>
    <row r="155" spans="1:26" ht="12.75" customHeight="1" x14ac:dyDescent="0.3">
      <c r="A155" s="9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</row>
    <row r="156" spans="1:26" ht="12.75" customHeight="1" x14ac:dyDescent="0.3">
      <c r="A156" s="9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</row>
    <row r="157" spans="1:26" ht="12.75" customHeight="1" x14ac:dyDescent="0.3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</row>
    <row r="158" spans="1:26" ht="12.75" customHeight="1" x14ac:dyDescent="0.3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</row>
    <row r="159" spans="1:26" ht="12.75" customHeight="1" x14ac:dyDescent="0.3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</row>
    <row r="160" spans="1:26" ht="12.75" customHeight="1" x14ac:dyDescent="0.3">
      <c r="A160" s="9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</row>
    <row r="161" spans="1:26" ht="12.75" customHeight="1" x14ac:dyDescent="0.3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</row>
    <row r="162" spans="1:26" ht="12.75" customHeight="1" x14ac:dyDescent="0.3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</row>
    <row r="163" spans="1:26" ht="12.75" customHeight="1" x14ac:dyDescent="0.3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</row>
    <row r="164" spans="1:26" ht="12.75" customHeight="1" x14ac:dyDescent="0.3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</row>
    <row r="165" spans="1:26" ht="12.75" customHeight="1" x14ac:dyDescent="0.3">
      <c r="A165" s="92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</row>
    <row r="166" spans="1:26" ht="12.75" customHeight="1" x14ac:dyDescent="0.3">
      <c r="A166" s="92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</row>
    <row r="167" spans="1:26" ht="12.75" customHeight="1" x14ac:dyDescent="0.3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</row>
    <row r="168" spans="1:26" ht="12.75" customHeight="1" x14ac:dyDescent="0.3">
      <c r="A168" s="92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</row>
    <row r="169" spans="1:26" ht="12.75" customHeight="1" x14ac:dyDescent="0.3">
      <c r="A169" s="92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</row>
    <row r="170" spans="1:26" ht="12.75" customHeight="1" x14ac:dyDescent="0.3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</row>
    <row r="171" spans="1:26" ht="12.75" customHeight="1" x14ac:dyDescent="0.3">
      <c r="A171" s="92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</row>
    <row r="172" spans="1:26" ht="12.75" customHeight="1" x14ac:dyDescent="0.3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</row>
    <row r="173" spans="1:26" ht="12.75" customHeight="1" x14ac:dyDescent="0.3">
      <c r="A173" s="92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</row>
    <row r="174" spans="1:26" ht="12.75" customHeight="1" x14ac:dyDescent="0.3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</row>
    <row r="175" spans="1:26" ht="12.75" customHeight="1" x14ac:dyDescent="0.3">
      <c r="A175" s="92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</row>
    <row r="176" spans="1:26" ht="12.75" customHeight="1" x14ac:dyDescent="0.3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</row>
    <row r="177" spans="1:26" ht="12.75" customHeight="1" x14ac:dyDescent="0.3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</row>
    <row r="178" spans="1:26" ht="12.75" customHeight="1" x14ac:dyDescent="0.3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</row>
    <row r="179" spans="1:26" ht="12.75" customHeight="1" x14ac:dyDescent="0.3">
      <c r="A179" s="92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</row>
    <row r="180" spans="1:26" ht="12.75" customHeight="1" x14ac:dyDescent="0.3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</row>
    <row r="181" spans="1:26" ht="12.75" customHeight="1" x14ac:dyDescent="0.3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</row>
    <row r="182" spans="1:26" ht="12.75" customHeight="1" x14ac:dyDescent="0.3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</row>
    <row r="183" spans="1:26" ht="12.75" customHeight="1" x14ac:dyDescent="0.3">
      <c r="A183" s="92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</row>
    <row r="184" spans="1:26" ht="12.75" customHeight="1" x14ac:dyDescent="0.3">
      <c r="A184" s="92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</row>
    <row r="185" spans="1:26" ht="12.75" customHeight="1" x14ac:dyDescent="0.3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</row>
    <row r="186" spans="1:26" ht="12.75" customHeight="1" x14ac:dyDescent="0.3">
      <c r="A186" s="92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</row>
    <row r="187" spans="1:26" ht="12.75" customHeight="1" x14ac:dyDescent="0.3">
      <c r="A187" s="92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</row>
    <row r="188" spans="1:26" ht="12.75" customHeight="1" x14ac:dyDescent="0.3">
      <c r="A188" s="92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</row>
    <row r="189" spans="1:26" ht="12.75" customHeight="1" x14ac:dyDescent="0.3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</row>
    <row r="190" spans="1:26" ht="12.75" customHeight="1" x14ac:dyDescent="0.3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</row>
    <row r="191" spans="1:26" ht="12.75" customHeight="1" x14ac:dyDescent="0.3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</row>
    <row r="192" spans="1:26" ht="12.75" customHeight="1" x14ac:dyDescent="0.3">
      <c r="A192" s="92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</row>
    <row r="193" spans="1:26" ht="12.75" customHeight="1" x14ac:dyDescent="0.3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</row>
    <row r="194" spans="1:26" ht="12.75" customHeight="1" x14ac:dyDescent="0.3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</row>
    <row r="195" spans="1:26" ht="12.75" customHeight="1" x14ac:dyDescent="0.3">
      <c r="A195" s="92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</row>
    <row r="196" spans="1:26" ht="12.75" customHeight="1" x14ac:dyDescent="0.3">
      <c r="A196" s="92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</row>
    <row r="197" spans="1:26" ht="12.75" customHeight="1" x14ac:dyDescent="0.3">
      <c r="A197" s="92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</row>
    <row r="198" spans="1:26" ht="12.75" customHeight="1" x14ac:dyDescent="0.3">
      <c r="A198" s="92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</row>
    <row r="199" spans="1:26" ht="12.75" customHeight="1" x14ac:dyDescent="0.3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</row>
    <row r="200" spans="1:26" ht="12.75" customHeight="1" x14ac:dyDescent="0.3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</row>
    <row r="201" spans="1:26" ht="12.75" customHeight="1" x14ac:dyDescent="0.3">
      <c r="A201" s="92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</row>
    <row r="202" spans="1:26" ht="12.75" customHeight="1" x14ac:dyDescent="0.3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</row>
    <row r="203" spans="1:26" ht="12.75" customHeight="1" x14ac:dyDescent="0.3">
      <c r="A203" s="92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</row>
    <row r="204" spans="1:26" ht="12.75" customHeight="1" x14ac:dyDescent="0.3">
      <c r="A204" s="92"/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</row>
    <row r="205" spans="1:26" ht="12.75" customHeight="1" x14ac:dyDescent="0.3">
      <c r="A205" s="92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</row>
    <row r="206" spans="1:26" ht="12.75" customHeight="1" x14ac:dyDescent="0.3">
      <c r="A206" s="92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</row>
    <row r="207" spans="1:26" ht="12.75" customHeight="1" x14ac:dyDescent="0.3">
      <c r="A207" s="92"/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</row>
    <row r="208" spans="1:26" ht="12.75" customHeight="1" x14ac:dyDescent="0.3">
      <c r="A208" s="92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</row>
    <row r="209" spans="1:26" ht="12.75" customHeight="1" x14ac:dyDescent="0.3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</row>
    <row r="210" spans="1:26" ht="12.75" customHeight="1" x14ac:dyDescent="0.3">
      <c r="A210" s="92"/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</row>
    <row r="211" spans="1:26" ht="12.75" customHeight="1" x14ac:dyDescent="0.3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</row>
    <row r="212" spans="1:26" ht="12.75" customHeight="1" x14ac:dyDescent="0.3">
      <c r="A212" s="92"/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</row>
    <row r="213" spans="1:26" ht="12.75" customHeight="1" x14ac:dyDescent="0.3">
      <c r="A213" s="92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</row>
    <row r="214" spans="1:26" ht="12.75" customHeight="1" x14ac:dyDescent="0.3">
      <c r="A214" s="92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</row>
    <row r="215" spans="1:26" ht="12.75" customHeight="1" x14ac:dyDescent="0.3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</row>
    <row r="216" spans="1:26" ht="12.75" customHeight="1" x14ac:dyDescent="0.3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</row>
    <row r="217" spans="1:26" ht="12.75" customHeight="1" x14ac:dyDescent="0.3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</row>
    <row r="218" spans="1:26" ht="12.75" customHeight="1" x14ac:dyDescent="0.3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</row>
    <row r="219" spans="1:26" ht="12.75" customHeight="1" x14ac:dyDescent="0.3">
      <c r="A219" s="92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</row>
    <row r="220" spans="1:26" ht="12.75" customHeight="1" x14ac:dyDescent="0.3">
      <c r="A220" s="92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">
    <mergeCell ref="B5:C5"/>
    <mergeCell ref="B6:C6"/>
  </mergeCells>
  <pageMargins left="0.2" right="0.2" top="0.5" bottom="0.5" header="0" footer="0"/>
  <pageSetup orientation="portrait" r:id="rId1"/>
  <rowBreaks count="1" manualBreakCount="1">
    <brk id="6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44061"/>
    <pageSetUpPr fitToPage="1"/>
  </sheetPr>
  <dimension ref="A1:Z1000"/>
  <sheetViews>
    <sheetView showGridLines="0" topLeftCell="A19" workbookViewId="0"/>
  </sheetViews>
  <sheetFormatPr defaultColWidth="14.44140625" defaultRowHeight="15" customHeight="1" x14ac:dyDescent="0.25"/>
  <cols>
    <col min="1" max="1" width="4.44140625" customWidth="1"/>
    <col min="2" max="2" width="22.77734375" customWidth="1"/>
    <col min="3" max="3" width="32" customWidth="1"/>
    <col min="4" max="4" width="12.44140625" customWidth="1"/>
    <col min="5" max="26" width="9.21875" customWidth="1"/>
  </cols>
  <sheetData>
    <row r="1" spans="1:26" ht="14.4" x14ac:dyDescent="0.3">
      <c r="A1" s="96"/>
      <c r="B1" s="97"/>
      <c r="C1" s="97"/>
      <c r="D1" s="98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26" ht="15.6" x14ac:dyDescent="0.3">
      <c r="A2" s="96"/>
      <c r="B2" s="100" t="s">
        <v>64</v>
      </c>
      <c r="C2" s="101"/>
      <c r="D2" s="98"/>
      <c r="E2" s="99"/>
      <c r="F2" s="102" t="s">
        <v>65</v>
      </c>
      <c r="G2" s="103"/>
      <c r="H2" s="103"/>
      <c r="I2" s="103"/>
      <c r="J2" s="99"/>
      <c r="K2" s="99"/>
      <c r="L2" s="5" t="s">
        <v>66</v>
      </c>
      <c r="M2" s="1"/>
      <c r="N2" s="1"/>
      <c r="O2" s="6"/>
      <c r="P2" s="6" t="s">
        <v>67</v>
      </c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26" ht="6" customHeight="1" x14ac:dyDescent="0.3">
      <c r="A3" s="96"/>
      <c r="B3" s="97"/>
      <c r="C3" s="97"/>
      <c r="D3" s="98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26" ht="32.25" customHeight="1" x14ac:dyDescent="0.3">
      <c r="A4" s="96"/>
      <c r="B4" s="104" t="s">
        <v>68</v>
      </c>
      <c r="C4" s="105">
        <f>'PMF Form'!D58</f>
        <v>0</v>
      </c>
      <c r="D4" s="98"/>
      <c r="E4" s="99"/>
      <c r="F4" s="99" t="s">
        <v>69</v>
      </c>
      <c r="G4" s="106" t="s">
        <v>70</v>
      </c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1:26" ht="27.75" customHeight="1" x14ac:dyDescent="0.3">
      <c r="A5" s="96"/>
      <c r="B5" s="107" t="s">
        <v>71</v>
      </c>
      <c r="C5" s="108" t="e">
        <f>'PMF Form'!H62</f>
        <v>#N/A</v>
      </c>
      <c r="D5" s="98"/>
      <c r="E5" s="99"/>
      <c r="F5" s="99" t="s">
        <v>69</v>
      </c>
      <c r="G5" s="106" t="s">
        <v>70</v>
      </c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ht="25.5" customHeight="1" x14ac:dyDescent="0.3">
      <c r="A6" s="96"/>
      <c r="B6" s="109"/>
      <c r="C6" s="110">
        <f>'PMF Form'!D13</f>
        <v>0</v>
      </c>
      <c r="D6" s="98"/>
      <c r="E6" s="99"/>
      <c r="F6" s="99" t="s">
        <v>69</v>
      </c>
      <c r="G6" s="106" t="s">
        <v>70</v>
      </c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26" ht="28.5" customHeight="1" x14ac:dyDescent="0.3">
      <c r="A7" s="96"/>
      <c r="B7" s="107" t="s">
        <v>72</v>
      </c>
      <c r="C7" s="108">
        <f>'PMF Form'!D15</f>
        <v>0</v>
      </c>
      <c r="D7" s="98"/>
      <c r="E7" s="99"/>
      <c r="F7" s="99" t="s">
        <v>69</v>
      </c>
      <c r="G7" s="106" t="s">
        <v>70</v>
      </c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6" ht="19.5" customHeight="1" x14ac:dyDescent="0.3">
      <c r="A8" s="96"/>
      <c r="B8" s="109"/>
      <c r="C8" s="111">
        <f>'PMF Form'!D17</f>
        <v>0</v>
      </c>
      <c r="D8" s="98"/>
      <c r="E8" s="99"/>
      <c r="F8" s="99" t="s">
        <v>69</v>
      </c>
      <c r="G8" s="106" t="s">
        <v>70</v>
      </c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ht="19.5" customHeight="1" x14ac:dyDescent="0.3">
      <c r="A9" s="96"/>
      <c r="B9" s="109"/>
      <c r="C9" s="110">
        <f>'PMF Form'!D21</f>
        <v>0</v>
      </c>
      <c r="D9" s="98"/>
      <c r="E9" s="99"/>
      <c r="F9" s="99" t="s">
        <v>69</v>
      </c>
      <c r="G9" s="106" t="s">
        <v>70</v>
      </c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ht="25.5" customHeight="1" x14ac:dyDescent="0.3">
      <c r="A10" s="96"/>
      <c r="B10" s="112" t="s">
        <v>73</v>
      </c>
      <c r="C10" s="113">
        <f>'PMF Form'!I13</f>
        <v>0</v>
      </c>
      <c r="D10" s="98"/>
      <c r="E10" s="99"/>
      <c r="F10" s="99" t="s">
        <v>69</v>
      </c>
      <c r="G10" s="106" t="s">
        <v>70</v>
      </c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 ht="39" customHeight="1" x14ac:dyDescent="0.3">
      <c r="A11" s="96"/>
      <c r="B11" s="104" t="s">
        <v>74</v>
      </c>
      <c r="C11" s="113">
        <f>'PMF Form'!I15</f>
        <v>0</v>
      </c>
      <c r="D11" s="98"/>
      <c r="E11" s="99"/>
      <c r="F11" s="99" t="s">
        <v>69</v>
      </c>
      <c r="G11" s="106" t="s">
        <v>70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</row>
    <row r="12" spans="1:26" ht="14.4" x14ac:dyDescent="0.3">
      <c r="A12" s="96"/>
      <c r="B12" s="114"/>
      <c r="C12" s="97"/>
      <c r="D12" s="98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</row>
    <row r="13" spans="1:26" ht="15.6" x14ac:dyDescent="0.3">
      <c r="A13" s="96"/>
      <c r="B13" s="115" t="s">
        <v>75</v>
      </c>
      <c r="C13" s="116"/>
      <c r="D13" s="98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spans="1:26" ht="26.25" customHeight="1" x14ac:dyDescent="0.3">
      <c r="A14" s="96"/>
      <c r="B14" s="112" t="s">
        <v>76</v>
      </c>
      <c r="C14" s="117">
        <v>41711</v>
      </c>
      <c r="D14" s="98"/>
      <c r="E14" s="99"/>
      <c r="F14" s="99" t="s">
        <v>69</v>
      </c>
      <c r="G14" s="106" t="s">
        <v>70</v>
      </c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</row>
    <row r="15" spans="1:26" ht="22.5" customHeight="1" x14ac:dyDescent="0.3">
      <c r="A15" s="96"/>
      <c r="B15" s="112" t="s">
        <v>77</v>
      </c>
      <c r="C15" s="113" t="s">
        <v>78</v>
      </c>
      <c r="D15" s="98"/>
      <c r="E15" s="99"/>
      <c r="F15" s="99" t="s">
        <v>69</v>
      </c>
      <c r="G15" s="106" t="s">
        <v>70</v>
      </c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</row>
    <row r="16" spans="1:26" ht="30" customHeight="1" x14ac:dyDescent="0.3">
      <c r="A16" s="96"/>
      <c r="B16" s="107" t="s">
        <v>79</v>
      </c>
      <c r="C16" s="118" t="e">
        <f>'PMF Form'!D64</f>
        <v>#N/A</v>
      </c>
      <c r="D16" s="98"/>
      <c r="E16" s="99"/>
      <c r="F16" s="99" t="s">
        <v>69</v>
      </c>
      <c r="G16" s="106" t="s">
        <v>70</v>
      </c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</row>
    <row r="17" spans="1:26" ht="28.5" customHeight="1" x14ac:dyDescent="0.3">
      <c r="A17" s="96"/>
      <c r="B17" s="107" t="s">
        <v>80</v>
      </c>
      <c r="C17" s="118">
        <f>'PMF Form'!I13</f>
        <v>0</v>
      </c>
      <c r="D17" s="98"/>
      <c r="E17" s="99"/>
      <c r="F17" s="99" t="s">
        <v>69</v>
      </c>
      <c r="G17" s="106" t="s">
        <v>70</v>
      </c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</row>
    <row r="18" spans="1:26" ht="28.5" customHeight="1" x14ac:dyDescent="0.3">
      <c r="A18" s="96"/>
      <c r="B18" s="107" t="s">
        <v>81</v>
      </c>
      <c r="C18" s="108" t="e">
        <f>'PMF Form'!D62</f>
        <v>#N/A</v>
      </c>
      <c r="D18" s="98"/>
      <c r="E18" s="99"/>
      <c r="F18" s="99" t="s">
        <v>69</v>
      </c>
      <c r="G18" s="106" t="s">
        <v>70</v>
      </c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</row>
    <row r="19" spans="1:26" ht="28.5" customHeight="1" x14ac:dyDescent="0.3">
      <c r="A19" s="96"/>
      <c r="B19" s="107" t="s">
        <v>82</v>
      </c>
      <c r="C19" s="118" t="s">
        <v>83</v>
      </c>
      <c r="D19" s="98"/>
      <c r="E19" s="99"/>
      <c r="F19" s="99" t="s">
        <v>69</v>
      </c>
      <c r="G19" s="106" t="s">
        <v>70</v>
      </c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</row>
    <row r="20" spans="1:26" ht="28.5" customHeight="1" x14ac:dyDescent="0.3">
      <c r="A20" s="96"/>
      <c r="B20" s="112" t="s">
        <v>84</v>
      </c>
      <c r="C20" s="119" t="s">
        <v>85</v>
      </c>
      <c r="D20" s="98"/>
      <c r="E20" s="99"/>
      <c r="F20" s="99" t="s">
        <v>69</v>
      </c>
      <c r="G20" s="106" t="s">
        <v>70</v>
      </c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</row>
    <row r="21" spans="1:26" ht="28.5" customHeight="1" x14ac:dyDescent="0.3">
      <c r="A21" s="96"/>
      <c r="B21" s="112" t="s">
        <v>86</v>
      </c>
      <c r="C21" s="119" t="s">
        <v>87</v>
      </c>
      <c r="D21" s="98"/>
      <c r="E21" s="99"/>
      <c r="F21" s="99" t="s">
        <v>69</v>
      </c>
      <c r="G21" s="106" t="s">
        <v>70</v>
      </c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</row>
    <row r="22" spans="1:26" ht="28.5" customHeight="1" x14ac:dyDescent="0.3">
      <c r="A22" s="96"/>
      <c r="B22" s="112" t="s">
        <v>88</v>
      </c>
      <c r="C22" s="119" t="s">
        <v>89</v>
      </c>
      <c r="D22" s="98"/>
      <c r="E22" s="99"/>
      <c r="F22" s="99" t="s">
        <v>69</v>
      </c>
      <c r="G22" s="106" t="s">
        <v>70</v>
      </c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</row>
    <row r="23" spans="1:26" ht="28.5" customHeight="1" x14ac:dyDescent="0.3">
      <c r="A23" s="96"/>
      <c r="B23" s="112" t="s">
        <v>90</v>
      </c>
      <c r="C23" s="120">
        <f>'PMF Form'!J27</f>
        <v>0</v>
      </c>
      <c r="D23" s="98"/>
      <c r="E23" s="99"/>
      <c r="F23" s="99" t="s">
        <v>69</v>
      </c>
      <c r="G23" s="106" t="s">
        <v>70</v>
      </c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</row>
    <row r="24" spans="1:26" ht="33" customHeight="1" x14ac:dyDescent="0.3">
      <c r="A24" s="96"/>
      <c r="B24" s="104" t="s">
        <v>91</v>
      </c>
      <c r="C24" s="119">
        <f>'PMF Form'!F27</f>
        <v>0</v>
      </c>
      <c r="D24" s="98"/>
      <c r="E24" s="99"/>
      <c r="F24" s="99" t="s">
        <v>69</v>
      </c>
      <c r="G24" s="106" t="s">
        <v>70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</row>
    <row r="25" spans="1:26" ht="28.5" customHeight="1" x14ac:dyDescent="0.3">
      <c r="A25" s="96"/>
      <c r="B25" s="104" t="s">
        <v>92</v>
      </c>
      <c r="C25" s="119">
        <f>'PMF Form'!F29</f>
        <v>0</v>
      </c>
      <c r="D25" s="98"/>
      <c r="E25" s="99"/>
      <c r="F25" s="99" t="s">
        <v>69</v>
      </c>
      <c r="G25" s="106" t="s">
        <v>70</v>
      </c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</row>
    <row r="26" spans="1:26" ht="28.5" customHeight="1" x14ac:dyDescent="0.3">
      <c r="A26" s="96"/>
      <c r="B26" s="112" t="s">
        <v>93</v>
      </c>
      <c r="C26" s="121">
        <f>'PMF Form'!H40</f>
        <v>0</v>
      </c>
      <c r="D26" s="98"/>
      <c r="E26" s="99"/>
      <c r="F26" s="99" t="s">
        <v>69</v>
      </c>
      <c r="G26" s="106" t="s">
        <v>70</v>
      </c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 ht="28.5" customHeight="1" x14ac:dyDescent="0.3">
      <c r="A27" s="96"/>
      <c r="B27" s="112"/>
      <c r="C27" s="119"/>
      <c r="D27" s="98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 ht="15.75" customHeight="1" x14ac:dyDescent="0.3">
      <c r="A28" s="122"/>
      <c r="B28" s="123"/>
      <c r="C28" s="124"/>
      <c r="D28" s="98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  <row r="29" spans="1:26" ht="15.75" customHeight="1" x14ac:dyDescent="0.3">
      <c r="A29" s="122"/>
      <c r="B29" s="125" t="s">
        <v>94</v>
      </c>
      <c r="C29" s="125" t="s">
        <v>95</v>
      </c>
      <c r="D29" s="98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</row>
    <row r="30" spans="1:26" ht="24.75" customHeight="1" x14ac:dyDescent="0.3">
      <c r="A30" s="122"/>
      <c r="B30" s="126"/>
      <c r="C30" s="127">
        <v>41711</v>
      </c>
      <c r="D30" s="98"/>
      <c r="E30" s="128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</row>
    <row r="31" spans="1:26" ht="22.5" customHeight="1" x14ac:dyDescent="0.3">
      <c r="A31" s="122"/>
      <c r="B31" s="129"/>
      <c r="C31" s="123"/>
      <c r="D31" s="98"/>
      <c r="E31" s="128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</row>
    <row r="32" spans="1:26" ht="22.5" customHeight="1" x14ac:dyDescent="0.3">
      <c r="A32" s="122"/>
      <c r="B32" s="129"/>
      <c r="C32" s="123"/>
      <c r="D32" s="98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</row>
    <row r="33" spans="1:26" ht="22.5" customHeight="1" x14ac:dyDescent="0.3">
      <c r="A33" s="122"/>
      <c r="B33" s="129"/>
      <c r="C33" s="123"/>
      <c r="D33" s="98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</row>
    <row r="34" spans="1:26" ht="22.5" customHeight="1" x14ac:dyDescent="0.3">
      <c r="A34" s="122"/>
      <c r="B34" s="130"/>
      <c r="C34" s="131"/>
      <c r="D34" s="98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</row>
    <row r="35" spans="1:26" ht="17.25" customHeight="1" x14ac:dyDescent="0.3">
      <c r="A35" s="122"/>
      <c r="B35" s="132"/>
      <c r="C35" s="123"/>
      <c r="D35" s="98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</row>
    <row r="36" spans="1:26" ht="15.75" customHeight="1" x14ac:dyDescent="0.3">
      <c r="A36" s="133"/>
      <c r="B36" s="134"/>
      <c r="C36" s="135" t="s">
        <v>96</v>
      </c>
      <c r="D36" s="136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</row>
    <row r="37" spans="1:26" ht="15.75" customHeight="1" x14ac:dyDescent="0.3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</row>
    <row r="38" spans="1:26" ht="15.75" customHeight="1" x14ac:dyDescent="0.3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</row>
    <row r="39" spans="1:26" ht="15.75" customHeight="1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</row>
    <row r="40" spans="1:26" ht="15.75" customHeight="1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</row>
    <row r="41" spans="1:26" ht="15.75" customHeight="1" x14ac:dyDescent="0.3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</row>
    <row r="42" spans="1:26" ht="15.75" customHeight="1" x14ac:dyDescent="0.3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</row>
    <row r="43" spans="1:26" ht="15.75" customHeight="1" x14ac:dyDescent="0.3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</row>
    <row r="44" spans="1:26" ht="15.75" customHeight="1" x14ac:dyDescent="0.3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</row>
    <row r="45" spans="1:26" ht="15.75" customHeight="1" x14ac:dyDescent="0.3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</row>
    <row r="46" spans="1:26" ht="15.75" customHeight="1" x14ac:dyDescent="0.3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</row>
    <row r="47" spans="1:26" ht="15.75" customHeight="1" x14ac:dyDescent="0.3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</row>
    <row r="48" spans="1:26" ht="15.75" customHeight="1" x14ac:dyDescent="0.3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</row>
    <row r="49" spans="1:26" ht="15.75" customHeight="1" x14ac:dyDescent="0.3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</row>
    <row r="50" spans="1:26" ht="15.75" customHeight="1" x14ac:dyDescent="0.3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</row>
    <row r="51" spans="1:26" ht="15.75" customHeight="1" x14ac:dyDescent="0.3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</row>
    <row r="52" spans="1:26" ht="15.75" customHeight="1" x14ac:dyDescent="0.3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</row>
    <row r="53" spans="1:26" ht="15.75" customHeight="1" x14ac:dyDescent="0.3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</row>
    <row r="54" spans="1:26" ht="15.75" customHeight="1" x14ac:dyDescent="0.3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</row>
    <row r="55" spans="1:26" ht="15.75" customHeight="1" x14ac:dyDescent="0.3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</row>
    <row r="56" spans="1:26" ht="15.75" customHeight="1" x14ac:dyDescent="0.3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</row>
    <row r="57" spans="1:26" ht="15.75" customHeight="1" x14ac:dyDescent="0.3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</row>
    <row r="58" spans="1:26" ht="15.75" customHeight="1" x14ac:dyDescent="0.3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</row>
    <row r="59" spans="1:26" ht="15.75" customHeight="1" x14ac:dyDescent="0.3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</row>
    <row r="60" spans="1:26" ht="15.75" customHeight="1" x14ac:dyDescent="0.3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</row>
    <row r="61" spans="1:26" ht="15.75" customHeight="1" x14ac:dyDescent="0.3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</row>
    <row r="62" spans="1:26" ht="15.75" customHeight="1" x14ac:dyDescent="0.3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</row>
    <row r="63" spans="1:26" ht="15.75" customHeight="1" x14ac:dyDescent="0.3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</row>
    <row r="64" spans="1:26" ht="15.75" customHeight="1" x14ac:dyDescent="0.3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</row>
    <row r="65" spans="1:26" ht="15.75" customHeight="1" x14ac:dyDescent="0.3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</row>
    <row r="66" spans="1:26" ht="15.75" customHeight="1" x14ac:dyDescent="0.3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</row>
    <row r="67" spans="1:26" ht="15.75" customHeight="1" x14ac:dyDescent="0.3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</row>
    <row r="68" spans="1:26" ht="15.75" customHeight="1" x14ac:dyDescent="0.3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</row>
    <row r="69" spans="1:26" ht="15.75" customHeight="1" x14ac:dyDescent="0.3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</row>
    <row r="70" spans="1:26" ht="15.75" customHeight="1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</row>
    <row r="71" spans="1:26" ht="15.75" customHeight="1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</row>
    <row r="72" spans="1:26" ht="15.75" customHeight="1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</row>
    <row r="73" spans="1:26" ht="15.75" customHeight="1" x14ac:dyDescent="0.3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</row>
    <row r="74" spans="1:26" ht="15.75" customHeight="1" x14ac:dyDescent="0.3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</row>
    <row r="75" spans="1:26" ht="15.75" customHeight="1" x14ac:dyDescent="0.3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</row>
    <row r="76" spans="1:26" ht="15.75" customHeight="1" x14ac:dyDescent="0.3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</row>
    <row r="77" spans="1:26" ht="15.75" customHeight="1" x14ac:dyDescent="0.3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</row>
    <row r="78" spans="1:26" ht="15.75" customHeight="1" x14ac:dyDescent="0.3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</row>
    <row r="79" spans="1:26" ht="15.75" customHeight="1" x14ac:dyDescent="0.3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</row>
    <row r="80" spans="1:26" ht="15.75" customHeight="1" x14ac:dyDescent="0.3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</row>
    <row r="81" spans="1:26" ht="15.75" customHeight="1" x14ac:dyDescent="0.3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</row>
    <row r="82" spans="1:26" ht="15.75" customHeight="1" x14ac:dyDescent="0.3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</row>
    <row r="83" spans="1:26" ht="15.75" customHeight="1" x14ac:dyDescent="0.3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</row>
    <row r="84" spans="1:26" ht="15.75" customHeight="1" x14ac:dyDescent="0.3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</row>
    <row r="85" spans="1:26" ht="15.75" customHeight="1" x14ac:dyDescent="0.3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</row>
    <row r="86" spans="1:26" ht="15.75" customHeight="1" x14ac:dyDescent="0.3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</row>
    <row r="87" spans="1:26" ht="15.75" customHeight="1" x14ac:dyDescent="0.3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</row>
    <row r="88" spans="1:26" ht="15.75" customHeight="1" x14ac:dyDescent="0.3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</row>
    <row r="89" spans="1:26" ht="15.75" customHeight="1" x14ac:dyDescent="0.3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</row>
    <row r="90" spans="1:26" ht="15.75" customHeight="1" x14ac:dyDescent="0.3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</row>
    <row r="91" spans="1:26" ht="15.75" customHeight="1" x14ac:dyDescent="0.3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</row>
    <row r="92" spans="1:26" ht="15.75" customHeight="1" x14ac:dyDescent="0.3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</row>
    <row r="93" spans="1:26" ht="15.75" customHeight="1" x14ac:dyDescent="0.3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</row>
    <row r="94" spans="1:26" ht="15.75" customHeight="1" x14ac:dyDescent="0.3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</row>
    <row r="95" spans="1:26" ht="15.75" customHeight="1" x14ac:dyDescent="0.3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</row>
    <row r="96" spans="1:26" ht="15.75" customHeight="1" x14ac:dyDescent="0.3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</row>
    <row r="97" spans="1:26" ht="15.75" customHeight="1" x14ac:dyDescent="0.3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</row>
    <row r="98" spans="1:26" ht="15.75" customHeight="1" x14ac:dyDescent="0.3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</row>
    <row r="99" spans="1:26" ht="15.75" customHeight="1" x14ac:dyDescent="0.3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</row>
    <row r="100" spans="1:26" ht="15.75" customHeight="1" x14ac:dyDescent="0.3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</row>
    <row r="101" spans="1:26" ht="15.75" customHeight="1" x14ac:dyDescent="0.3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</row>
    <row r="102" spans="1:26" ht="15.75" customHeight="1" x14ac:dyDescent="0.3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</row>
    <row r="103" spans="1:26" ht="15.75" customHeight="1" x14ac:dyDescent="0.3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</row>
    <row r="104" spans="1:26" ht="15.75" customHeight="1" x14ac:dyDescent="0.3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</row>
    <row r="105" spans="1:26" ht="15.75" customHeight="1" x14ac:dyDescent="0.3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</row>
    <row r="106" spans="1:26" ht="15.75" customHeight="1" x14ac:dyDescent="0.3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</row>
    <row r="107" spans="1:26" ht="15.75" customHeight="1" x14ac:dyDescent="0.3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</row>
    <row r="108" spans="1:26" ht="15.75" customHeight="1" x14ac:dyDescent="0.3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</row>
    <row r="109" spans="1:26" ht="15.75" customHeight="1" x14ac:dyDescent="0.3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</row>
    <row r="110" spans="1:26" ht="15.75" customHeight="1" x14ac:dyDescent="0.3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</row>
    <row r="111" spans="1:26" ht="15.75" customHeight="1" x14ac:dyDescent="0.3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</row>
    <row r="112" spans="1:26" ht="15.75" customHeight="1" x14ac:dyDescent="0.3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</row>
    <row r="113" spans="1:26" ht="15.75" customHeight="1" x14ac:dyDescent="0.3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</row>
    <row r="114" spans="1:26" ht="15.75" customHeight="1" x14ac:dyDescent="0.3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</row>
    <row r="115" spans="1:26" ht="15.75" customHeight="1" x14ac:dyDescent="0.3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</row>
    <row r="116" spans="1:26" ht="15.75" customHeight="1" x14ac:dyDescent="0.3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</row>
    <row r="117" spans="1:26" ht="15.75" customHeight="1" x14ac:dyDescent="0.3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</row>
    <row r="118" spans="1:26" ht="15.75" customHeight="1" x14ac:dyDescent="0.3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</row>
    <row r="119" spans="1:26" ht="15.75" customHeight="1" x14ac:dyDescent="0.3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</row>
    <row r="120" spans="1:26" ht="15.75" customHeight="1" x14ac:dyDescent="0.3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</row>
    <row r="121" spans="1:26" ht="15.75" customHeight="1" x14ac:dyDescent="0.3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</row>
    <row r="122" spans="1:26" ht="15.75" customHeight="1" x14ac:dyDescent="0.3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</row>
    <row r="123" spans="1:26" ht="15.75" customHeight="1" x14ac:dyDescent="0.3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</row>
    <row r="124" spans="1:26" ht="15.75" customHeight="1" x14ac:dyDescent="0.3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</row>
    <row r="125" spans="1:26" ht="15.75" customHeight="1" x14ac:dyDescent="0.3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99"/>
    </row>
    <row r="126" spans="1:26" ht="15.75" customHeight="1" x14ac:dyDescent="0.3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</row>
    <row r="127" spans="1:26" ht="15.75" customHeight="1" x14ac:dyDescent="0.3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</row>
    <row r="128" spans="1:26" ht="15.75" customHeight="1" x14ac:dyDescent="0.3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99"/>
    </row>
    <row r="129" spans="1:26" ht="15.75" customHeight="1" x14ac:dyDescent="0.3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</row>
    <row r="130" spans="1:26" ht="15.75" customHeight="1" x14ac:dyDescent="0.3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</row>
    <row r="131" spans="1:26" ht="15.75" customHeight="1" x14ac:dyDescent="0.3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9"/>
    </row>
    <row r="132" spans="1:26" ht="15.75" customHeight="1" x14ac:dyDescent="0.3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</row>
    <row r="133" spans="1:26" ht="15.75" customHeight="1" x14ac:dyDescent="0.3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</row>
    <row r="134" spans="1:26" ht="15.75" customHeight="1" x14ac:dyDescent="0.3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</row>
    <row r="135" spans="1:26" ht="15.75" customHeight="1" x14ac:dyDescent="0.3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</row>
    <row r="136" spans="1:26" ht="15.75" customHeight="1" x14ac:dyDescent="0.3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</row>
    <row r="137" spans="1:26" ht="15.75" customHeight="1" x14ac:dyDescent="0.3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</row>
    <row r="138" spans="1:26" ht="15.75" customHeight="1" x14ac:dyDescent="0.3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</row>
    <row r="139" spans="1:26" ht="15.75" customHeight="1" x14ac:dyDescent="0.3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</row>
    <row r="140" spans="1:26" ht="15.75" customHeight="1" x14ac:dyDescent="0.3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</row>
    <row r="141" spans="1:26" ht="15.75" customHeight="1" x14ac:dyDescent="0.3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</row>
    <row r="142" spans="1:26" ht="15.75" customHeight="1" x14ac:dyDescent="0.3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</row>
    <row r="143" spans="1:26" ht="15.75" customHeight="1" x14ac:dyDescent="0.3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</row>
    <row r="144" spans="1:26" ht="15.75" customHeight="1" x14ac:dyDescent="0.3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</row>
    <row r="145" spans="1:26" ht="15.75" customHeight="1" x14ac:dyDescent="0.3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</row>
    <row r="146" spans="1:26" ht="15.75" customHeight="1" x14ac:dyDescent="0.3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</row>
    <row r="147" spans="1:26" ht="15.75" customHeight="1" x14ac:dyDescent="0.3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</row>
    <row r="148" spans="1:26" ht="15.75" customHeight="1" x14ac:dyDescent="0.3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</row>
    <row r="149" spans="1:26" ht="15.75" customHeight="1" x14ac:dyDescent="0.3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</row>
    <row r="150" spans="1:26" ht="15.75" customHeight="1" x14ac:dyDescent="0.3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</row>
    <row r="151" spans="1:26" ht="15.75" customHeight="1" x14ac:dyDescent="0.3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</row>
    <row r="152" spans="1:26" ht="15.75" customHeight="1" x14ac:dyDescent="0.3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</row>
    <row r="153" spans="1:26" ht="15.75" customHeight="1" x14ac:dyDescent="0.3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</row>
    <row r="154" spans="1:26" ht="15.75" customHeight="1" x14ac:dyDescent="0.3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9"/>
      <c r="Z154" s="99"/>
    </row>
    <row r="155" spans="1:26" ht="15.75" customHeight="1" x14ac:dyDescent="0.3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</row>
    <row r="156" spans="1:26" ht="15.75" customHeight="1" x14ac:dyDescent="0.3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  <c r="Y156" s="99"/>
      <c r="Z156" s="99"/>
    </row>
    <row r="157" spans="1:26" ht="15.75" customHeight="1" x14ac:dyDescent="0.3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</row>
    <row r="158" spans="1:26" ht="15.75" customHeight="1" x14ac:dyDescent="0.3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</row>
    <row r="159" spans="1:26" ht="15.75" customHeight="1" x14ac:dyDescent="0.3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</row>
    <row r="160" spans="1:26" ht="15.75" customHeight="1" x14ac:dyDescent="0.3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</row>
    <row r="161" spans="1:26" ht="15.75" customHeight="1" x14ac:dyDescent="0.3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</row>
    <row r="162" spans="1:26" ht="15.75" customHeight="1" x14ac:dyDescent="0.3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</row>
    <row r="163" spans="1:26" ht="15.75" customHeight="1" x14ac:dyDescent="0.3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</row>
    <row r="164" spans="1:26" ht="15.75" customHeight="1" x14ac:dyDescent="0.3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</row>
    <row r="165" spans="1:26" ht="15.75" customHeight="1" x14ac:dyDescent="0.3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</row>
    <row r="166" spans="1:26" ht="15.75" customHeight="1" x14ac:dyDescent="0.3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  <c r="X166" s="99"/>
      <c r="Y166" s="99"/>
      <c r="Z166" s="99"/>
    </row>
    <row r="167" spans="1:26" ht="15.75" customHeight="1" x14ac:dyDescent="0.3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  <c r="Y167" s="99"/>
      <c r="Z167" s="99"/>
    </row>
    <row r="168" spans="1:26" ht="15.75" customHeight="1" x14ac:dyDescent="0.3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  <c r="X168" s="99"/>
      <c r="Y168" s="99"/>
      <c r="Z168" s="99"/>
    </row>
    <row r="169" spans="1:26" ht="15.75" customHeight="1" x14ac:dyDescent="0.3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  <c r="X169" s="99"/>
      <c r="Y169" s="99"/>
      <c r="Z169" s="99"/>
    </row>
    <row r="170" spans="1:26" ht="15.75" customHeight="1" x14ac:dyDescent="0.3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  <c r="Y170" s="99"/>
      <c r="Z170" s="99"/>
    </row>
    <row r="171" spans="1:26" ht="15.75" customHeight="1" x14ac:dyDescent="0.3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99"/>
      <c r="U171" s="99"/>
      <c r="V171" s="99"/>
      <c r="W171" s="99"/>
      <c r="X171" s="99"/>
      <c r="Y171" s="99"/>
      <c r="Z171" s="99"/>
    </row>
    <row r="172" spans="1:26" ht="15.75" customHeight="1" x14ac:dyDescent="0.3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99"/>
    </row>
    <row r="173" spans="1:26" ht="15.75" customHeight="1" x14ac:dyDescent="0.3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</row>
    <row r="174" spans="1:26" ht="15.75" customHeight="1" x14ac:dyDescent="0.3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</row>
    <row r="175" spans="1:26" ht="15.75" customHeight="1" x14ac:dyDescent="0.3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</row>
    <row r="176" spans="1:26" ht="15.75" customHeight="1" x14ac:dyDescent="0.3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</row>
    <row r="177" spans="1:26" ht="15.75" customHeight="1" x14ac:dyDescent="0.3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</row>
    <row r="178" spans="1:26" ht="15.75" customHeight="1" x14ac:dyDescent="0.3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</row>
    <row r="179" spans="1:26" ht="15.75" customHeight="1" x14ac:dyDescent="0.3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</row>
    <row r="180" spans="1:26" ht="15.75" customHeight="1" x14ac:dyDescent="0.3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</row>
    <row r="181" spans="1:26" ht="15.75" customHeight="1" x14ac:dyDescent="0.3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  <c r="Y181" s="99"/>
      <c r="Z181" s="99"/>
    </row>
    <row r="182" spans="1:26" ht="15.75" customHeight="1" x14ac:dyDescent="0.3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</row>
    <row r="183" spans="1:26" ht="15.75" customHeight="1" x14ac:dyDescent="0.3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99"/>
      <c r="V183" s="99"/>
      <c r="W183" s="99"/>
      <c r="X183" s="99"/>
      <c r="Y183" s="99"/>
      <c r="Z183" s="99"/>
    </row>
    <row r="184" spans="1:26" ht="15.75" customHeight="1" x14ac:dyDescent="0.3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  <c r="X184" s="99"/>
      <c r="Y184" s="99"/>
      <c r="Z184" s="99"/>
    </row>
    <row r="185" spans="1:26" ht="15.75" customHeight="1" x14ac:dyDescent="0.3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99"/>
      <c r="Z185" s="99"/>
    </row>
    <row r="186" spans="1:26" ht="15.75" customHeight="1" x14ac:dyDescent="0.3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</row>
    <row r="187" spans="1:26" ht="15.75" customHeight="1" x14ac:dyDescent="0.3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  <c r="Y187" s="99"/>
      <c r="Z187" s="99"/>
    </row>
    <row r="188" spans="1:26" ht="15.75" customHeight="1" x14ac:dyDescent="0.3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</row>
    <row r="189" spans="1:26" ht="15.75" customHeight="1" x14ac:dyDescent="0.3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</row>
    <row r="190" spans="1:26" ht="15.75" customHeight="1" x14ac:dyDescent="0.3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</row>
    <row r="191" spans="1:26" ht="15.75" customHeight="1" x14ac:dyDescent="0.3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</row>
    <row r="192" spans="1:26" ht="15.75" customHeight="1" x14ac:dyDescent="0.3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</row>
    <row r="193" spans="1:26" ht="15.75" customHeight="1" x14ac:dyDescent="0.3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</row>
    <row r="194" spans="1:26" ht="15.75" customHeight="1" x14ac:dyDescent="0.3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</row>
    <row r="195" spans="1:26" ht="15.75" customHeight="1" x14ac:dyDescent="0.3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</row>
    <row r="196" spans="1:26" ht="15.75" customHeight="1" x14ac:dyDescent="0.3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</row>
    <row r="197" spans="1:26" ht="15.75" customHeight="1" x14ac:dyDescent="0.3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</row>
    <row r="198" spans="1:26" ht="15.75" customHeight="1" x14ac:dyDescent="0.3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99"/>
      <c r="X198" s="99"/>
      <c r="Y198" s="99"/>
      <c r="Z198" s="99"/>
    </row>
    <row r="199" spans="1:26" ht="15.75" customHeight="1" x14ac:dyDescent="0.3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</row>
    <row r="200" spans="1:26" ht="15.75" customHeight="1" x14ac:dyDescent="0.3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  <c r="Y200" s="99"/>
      <c r="Z200" s="99"/>
    </row>
    <row r="201" spans="1:26" ht="15.75" customHeight="1" x14ac:dyDescent="0.3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  <c r="Y201" s="99"/>
      <c r="Z201" s="99"/>
    </row>
    <row r="202" spans="1:26" ht="15.75" customHeight="1" x14ac:dyDescent="0.3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</row>
    <row r="203" spans="1:26" ht="15.75" customHeight="1" x14ac:dyDescent="0.3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</row>
    <row r="204" spans="1:26" ht="15.75" customHeight="1" x14ac:dyDescent="0.3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</row>
    <row r="205" spans="1:26" ht="15.75" customHeight="1" x14ac:dyDescent="0.3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</row>
    <row r="206" spans="1:26" ht="15.75" customHeight="1" x14ac:dyDescent="0.3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</row>
    <row r="207" spans="1:26" ht="15.75" customHeight="1" x14ac:dyDescent="0.3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</row>
    <row r="208" spans="1:26" ht="15.75" customHeight="1" x14ac:dyDescent="0.3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</row>
    <row r="209" spans="1:26" ht="15.75" customHeight="1" x14ac:dyDescent="0.3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99"/>
    </row>
    <row r="210" spans="1:26" ht="15.75" customHeight="1" x14ac:dyDescent="0.3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</row>
    <row r="211" spans="1:26" ht="15.75" customHeight="1" x14ac:dyDescent="0.3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</row>
    <row r="212" spans="1:26" ht="15.75" customHeight="1" x14ac:dyDescent="0.3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99"/>
      <c r="Y212" s="99"/>
      <c r="Z212" s="99"/>
    </row>
    <row r="213" spans="1:26" ht="15.75" customHeight="1" x14ac:dyDescent="0.3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</row>
    <row r="214" spans="1:26" ht="15.75" customHeight="1" x14ac:dyDescent="0.3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</row>
    <row r="215" spans="1:26" ht="15.75" customHeight="1" x14ac:dyDescent="0.3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</row>
    <row r="216" spans="1:26" ht="15.75" customHeight="1" x14ac:dyDescent="0.3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</row>
    <row r="217" spans="1:26" ht="15.75" customHeight="1" x14ac:dyDescent="0.3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</row>
    <row r="218" spans="1:26" ht="15.75" customHeight="1" x14ac:dyDescent="0.3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  <c r="Y218" s="99"/>
      <c r="Z218" s="99"/>
    </row>
    <row r="219" spans="1:26" ht="15.75" customHeight="1" x14ac:dyDescent="0.3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  <c r="X219" s="99"/>
      <c r="Y219" s="99"/>
      <c r="Z219" s="99"/>
    </row>
    <row r="220" spans="1:26" ht="15.75" customHeight="1" x14ac:dyDescent="0.3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</row>
    <row r="221" spans="1:26" ht="15.75" customHeight="1" x14ac:dyDescent="0.3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</row>
    <row r="222" spans="1:26" ht="15.75" customHeight="1" x14ac:dyDescent="0.3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</row>
    <row r="223" spans="1:26" ht="15.75" customHeight="1" x14ac:dyDescent="0.3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  <c r="X223" s="99"/>
      <c r="Y223" s="99"/>
      <c r="Z223" s="99"/>
    </row>
    <row r="224" spans="1:26" ht="15.75" customHeight="1" x14ac:dyDescent="0.3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  <c r="Y224" s="99"/>
      <c r="Z224" s="99"/>
    </row>
    <row r="225" spans="1:26" ht="15.75" customHeight="1" x14ac:dyDescent="0.3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</row>
    <row r="226" spans="1:26" ht="15.75" customHeight="1" x14ac:dyDescent="0.3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</row>
    <row r="227" spans="1:26" ht="15.75" customHeight="1" x14ac:dyDescent="0.3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</row>
    <row r="228" spans="1:26" ht="15.75" customHeight="1" x14ac:dyDescent="0.3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</row>
    <row r="229" spans="1:26" ht="15.75" customHeight="1" x14ac:dyDescent="0.3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</row>
    <row r="230" spans="1:26" ht="15.75" customHeight="1" x14ac:dyDescent="0.3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</row>
    <row r="231" spans="1:26" ht="15.75" customHeight="1" x14ac:dyDescent="0.3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</row>
    <row r="232" spans="1:26" ht="15.75" customHeight="1" x14ac:dyDescent="0.3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</row>
    <row r="233" spans="1:26" ht="15.75" customHeight="1" x14ac:dyDescent="0.3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</row>
    <row r="234" spans="1:26" ht="15.75" customHeight="1" x14ac:dyDescent="0.3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</row>
    <row r="235" spans="1:26" ht="15.75" customHeight="1" x14ac:dyDescent="0.3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</row>
    <row r="236" spans="1:26" ht="15.75" customHeight="1" x14ac:dyDescent="0.3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</row>
    <row r="237" spans="1:26" ht="15.75" customHeight="1" x14ac:dyDescent="0.3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</row>
    <row r="238" spans="1:26" ht="15.75" customHeight="1" x14ac:dyDescent="0.3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</row>
    <row r="239" spans="1:26" ht="15.75" customHeight="1" x14ac:dyDescent="0.3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  <c r="Y239" s="99"/>
      <c r="Z239" s="99"/>
    </row>
    <row r="240" spans="1:26" ht="15.75" customHeight="1" x14ac:dyDescent="0.3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  <c r="Y240" s="99"/>
      <c r="Z240" s="99"/>
    </row>
    <row r="241" spans="1:26" ht="15.75" customHeight="1" x14ac:dyDescent="0.3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  <c r="Y241" s="99"/>
      <c r="Z241" s="99"/>
    </row>
    <row r="242" spans="1:26" ht="15.75" customHeight="1" x14ac:dyDescent="0.3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</row>
    <row r="243" spans="1:26" ht="15.75" customHeight="1" x14ac:dyDescent="0.3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  <c r="Y243" s="99"/>
      <c r="Z243" s="99"/>
    </row>
    <row r="244" spans="1:26" ht="15.75" customHeight="1" x14ac:dyDescent="0.3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</row>
    <row r="245" spans="1:26" ht="15.75" customHeight="1" x14ac:dyDescent="0.3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</row>
    <row r="246" spans="1:26" ht="15.75" customHeight="1" x14ac:dyDescent="0.3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</row>
    <row r="247" spans="1:26" ht="15.75" customHeight="1" x14ac:dyDescent="0.3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  <c r="Y247" s="99"/>
      <c r="Z247" s="99"/>
    </row>
    <row r="248" spans="1:26" ht="15.75" customHeight="1" x14ac:dyDescent="0.3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  <c r="Y248" s="99"/>
      <c r="Z248" s="99"/>
    </row>
    <row r="249" spans="1:26" ht="15.75" customHeight="1" x14ac:dyDescent="0.3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</row>
    <row r="250" spans="1:26" ht="15.75" customHeight="1" x14ac:dyDescent="0.3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  <c r="Y250" s="99"/>
      <c r="Z250" s="99"/>
    </row>
    <row r="251" spans="1:26" ht="15.75" customHeight="1" x14ac:dyDescent="0.3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  <c r="Y251" s="99"/>
      <c r="Z251" s="99"/>
    </row>
    <row r="252" spans="1:26" ht="15.75" customHeight="1" x14ac:dyDescent="0.3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  <c r="Y252" s="99"/>
      <c r="Z252" s="99"/>
    </row>
    <row r="253" spans="1:26" ht="15.75" customHeight="1" x14ac:dyDescent="0.3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  <c r="X253" s="99"/>
      <c r="Y253" s="99"/>
      <c r="Z253" s="99"/>
    </row>
    <row r="254" spans="1:26" ht="15.75" customHeight="1" x14ac:dyDescent="0.3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  <c r="X254" s="99"/>
      <c r="Y254" s="99"/>
      <c r="Z254" s="99"/>
    </row>
    <row r="255" spans="1:26" ht="15.75" customHeight="1" x14ac:dyDescent="0.3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  <c r="X255" s="99"/>
      <c r="Y255" s="99"/>
      <c r="Z255" s="99"/>
    </row>
    <row r="256" spans="1:26" ht="15.75" customHeight="1" x14ac:dyDescent="0.3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  <c r="U256" s="99"/>
      <c r="V256" s="99"/>
      <c r="W256" s="99"/>
      <c r="X256" s="99"/>
      <c r="Y256" s="99"/>
      <c r="Z256" s="99"/>
    </row>
    <row r="257" spans="1:26" ht="15.75" customHeight="1" x14ac:dyDescent="0.3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  <c r="Y257" s="99"/>
      <c r="Z257" s="99"/>
    </row>
    <row r="258" spans="1:26" ht="15.75" customHeight="1" x14ac:dyDescent="0.3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</row>
    <row r="259" spans="1:26" ht="15.75" customHeight="1" x14ac:dyDescent="0.3">
      <c r="A259" s="99"/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</row>
    <row r="260" spans="1:26" ht="15.75" customHeight="1" x14ac:dyDescent="0.3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</row>
    <row r="261" spans="1:26" ht="15.75" customHeight="1" x14ac:dyDescent="0.3">
      <c r="A261" s="99"/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</row>
    <row r="262" spans="1:26" ht="15.75" customHeight="1" x14ac:dyDescent="0.3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</row>
    <row r="263" spans="1:26" ht="15.75" customHeight="1" x14ac:dyDescent="0.3">
      <c r="A263" s="99"/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</row>
    <row r="264" spans="1:26" ht="15.75" customHeight="1" x14ac:dyDescent="0.3">
      <c r="A264" s="99"/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  <c r="V264" s="99"/>
      <c r="W264" s="99"/>
      <c r="X264" s="99"/>
      <c r="Y264" s="99"/>
      <c r="Z264" s="99"/>
    </row>
    <row r="265" spans="1:26" ht="15.75" customHeight="1" x14ac:dyDescent="0.3">
      <c r="A265" s="99"/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  <c r="T265" s="99"/>
      <c r="U265" s="99"/>
      <c r="V265" s="99"/>
      <c r="W265" s="99"/>
      <c r="X265" s="99"/>
      <c r="Y265" s="99"/>
      <c r="Z265" s="99"/>
    </row>
    <row r="266" spans="1:26" ht="15.75" customHeight="1" x14ac:dyDescent="0.3">
      <c r="A266" s="99"/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  <c r="T266" s="99"/>
      <c r="U266" s="99"/>
      <c r="V266" s="99"/>
      <c r="W266" s="99"/>
      <c r="X266" s="99"/>
      <c r="Y266" s="99"/>
      <c r="Z266" s="99"/>
    </row>
    <row r="267" spans="1:26" ht="15.75" customHeight="1" x14ac:dyDescent="0.3">
      <c r="A267" s="99"/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99"/>
      <c r="S267" s="99"/>
      <c r="T267" s="99"/>
      <c r="U267" s="99"/>
      <c r="V267" s="99"/>
      <c r="W267" s="99"/>
      <c r="X267" s="99"/>
      <c r="Y267" s="99"/>
      <c r="Z267" s="99"/>
    </row>
    <row r="268" spans="1:26" ht="15.75" customHeight="1" x14ac:dyDescent="0.3">
      <c r="A268" s="99"/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  <c r="T268" s="99"/>
      <c r="U268" s="99"/>
      <c r="V268" s="99"/>
      <c r="W268" s="99"/>
      <c r="X268" s="99"/>
      <c r="Y268" s="99"/>
      <c r="Z268" s="99"/>
    </row>
    <row r="269" spans="1:26" ht="15.75" customHeight="1" x14ac:dyDescent="0.3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  <c r="T269" s="99"/>
      <c r="U269" s="99"/>
      <c r="V269" s="99"/>
      <c r="W269" s="99"/>
      <c r="X269" s="99"/>
      <c r="Y269" s="99"/>
      <c r="Z269" s="99"/>
    </row>
    <row r="270" spans="1:26" ht="15.75" customHeight="1" x14ac:dyDescent="0.3">
      <c r="A270" s="99"/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</row>
    <row r="271" spans="1:26" ht="15.75" customHeight="1" x14ac:dyDescent="0.3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</row>
    <row r="272" spans="1:26" ht="15.75" customHeight="1" x14ac:dyDescent="0.3">
      <c r="A272" s="99"/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  <c r="X272" s="99"/>
      <c r="Y272" s="99"/>
      <c r="Z272" s="99"/>
    </row>
    <row r="273" spans="1:26" ht="15.75" customHeight="1" x14ac:dyDescent="0.3">
      <c r="A273" s="99"/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</row>
    <row r="274" spans="1:26" ht="15.75" customHeight="1" x14ac:dyDescent="0.3">
      <c r="A274" s="99"/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  <c r="X274" s="99"/>
      <c r="Y274" s="99"/>
      <c r="Z274" s="99"/>
    </row>
    <row r="275" spans="1:26" ht="15.75" customHeight="1" x14ac:dyDescent="0.3">
      <c r="A275" s="99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  <c r="X275" s="99"/>
      <c r="Y275" s="99"/>
      <c r="Z275" s="99"/>
    </row>
    <row r="276" spans="1:26" ht="15.75" customHeight="1" x14ac:dyDescent="0.3">
      <c r="A276" s="99"/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</row>
    <row r="277" spans="1:26" ht="15.75" customHeight="1" x14ac:dyDescent="0.3">
      <c r="A277" s="99"/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</row>
    <row r="278" spans="1:26" ht="15.75" customHeight="1" x14ac:dyDescent="0.3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  <c r="T278" s="99"/>
      <c r="U278" s="99"/>
      <c r="V278" s="99"/>
      <c r="W278" s="99"/>
      <c r="X278" s="99"/>
      <c r="Y278" s="99"/>
      <c r="Z278" s="99"/>
    </row>
    <row r="279" spans="1:26" ht="15.75" customHeight="1" x14ac:dyDescent="0.3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  <c r="X279" s="99"/>
      <c r="Y279" s="99"/>
      <c r="Z279" s="99"/>
    </row>
    <row r="280" spans="1:26" ht="15.75" customHeight="1" x14ac:dyDescent="0.3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  <c r="X280" s="99"/>
      <c r="Y280" s="99"/>
      <c r="Z280" s="99"/>
    </row>
    <row r="281" spans="1:26" ht="15.75" customHeight="1" x14ac:dyDescent="0.3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99"/>
      <c r="S281" s="99"/>
      <c r="T281" s="99"/>
      <c r="U281" s="99"/>
      <c r="V281" s="99"/>
      <c r="W281" s="99"/>
      <c r="X281" s="99"/>
      <c r="Y281" s="99"/>
      <c r="Z281" s="99"/>
    </row>
    <row r="282" spans="1:26" ht="15.75" customHeight="1" x14ac:dyDescent="0.3">
      <c r="A282" s="99"/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99"/>
      <c r="S282" s="99"/>
      <c r="T282" s="99"/>
      <c r="U282" s="99"/>
      <c r="V282" s="99"/>
      <c r="W282" s="99"/>
      <c r="X282" s="99"/>
      <c r="Y282" s="99"/>
      <c r="Z282" s="99"/>
    </row>
    <row r="283" spans="1:26" ht="15.75" customHeight="1" x14ac:dyDescent="0.3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  <c r="V283" s="99"/>
      <c r="W283" s="99"/>
      <c r="X283" s="99"/>
      <c r="Y283" s="99"/>
      <c r="Z283" s="99"/>
    </row>
    <row r="284" spans="1:26" ht="15.75" customHeight="1" x14ac:dyDescent="0.3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  <c r="V284" s="99"/>
      <c r="W284" s="99"/>
      <c r="X284" s="99"/>
      <c r="Y284" s="99"/>
      <c r="Z284" s="99"/>
    </row>
    <row r="285" spans="1:26" ht="15.75" customHeight="1" x14ac:dyDescent="0.3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9"/>
      <c r="V285" s="99"/>
      <c r="W285" s="99"/>
      <c r="X285" s="99"/>
      <c r="Y285" s="99"/>
      <c r="Z285" s="99"/>
    </row>
    <row r="286" spans="1:26" ht="15.75" customHeight="1" x14ac:dyDescent="0.3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</row>
    <row r="287" spans="1:26" ht="15.75" customHeight="1" x14ac:dyDescent="0.3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</row>
    <row r="288" spans="1:26" ht="15.75" customHeight="1" x14ac:dyDescent="0.3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</row>
    <row r="289" spans="1:26" ht="15.75" customHeight="1" x14ac:dyDescent="0.3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</row>
    <row r="290" spans="1:26" ht="15.75" customHeight="1" x14ac:dyDescent="0.3">
      <c r="A290" s="99"/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</row>
    <row r="291" spans="1:26" ht="15.75" customHeight="1" x14ac:dyDescent="0.3">
      <c r="A291" s="99"/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</row>
    <row r="292" spans="1:26" ht="15.75" customHeight="1" x14ac:dyDescent="0.3">
      <c r="A292" s="99"/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  <c r="S292" s="99"/>
      <c r="T292" s="99"/>
      <c r="U292" s="99"/>
      <c r="V292" s="99"/>
      <c r="W292" s="99"/>
      <c r="X292" s="99"/>
      <c r="Y292" s="99"/>
      <c r="Z292" s="99"/>
    </row>
    <row r="293" spans="1:26" ht="15.75" customHeight="1" x14ac:dyDescent="0.3">
      <c r="A293" s="99"/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  <c r="X293" s="99"/>
      <c r="Y293" s="99"/>
      <c r="Z293" s="99"/>
    </row>
    <row r="294" spans="1:26" ht="15.75" customHeight="1" x14ac:dyDescent="0.3">
      <c r="A294" s="99"/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  <c r="Y294" s="99"/>
      <c r="Z294" s="99"/>
    </row>
    <row r="295" spans="1:26" ht="15.75" customHeight="1" x14ac:dyDescent="0.3">
      <c r="A295" s="99"/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  <c r="Y295" s="99"/>
      <c r="Z295" s="99"/>
    </row>
    <row r="296" spans="1:26" ht="15.75" customHeight="1" x14ac:dyDescent="0.3">
      <c r="A296" s="99"/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  <c r="Y296" s="99"/>
      <c r="Z296" s="99"/>
    </row>
    <row r="297" spans="1:26" ht="15.75" customHeight="1" x14ac:dyDescent="0.3">
      <c r="A297" s="99"/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  <c r="X297" s="99"/>
      <c r="Y297" s="99"/>
      <c r="Z297" s="99"/>
    </row>
    <row r="298" spans="1:26" ht="15.75" customHeight="1" x14ac:dyDescent="0.3">
      <c r="A298" s="99"/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  <c r="Y298" s="99"/>
      <c r="Z298" s="99"/>
    </row>
    <row r="299" spans="1:26" ht="15.75" customHeight="1" x14ac:dyDescent="0.3">
      <c r="A299" s="99"/>
      <c r="B299" s="99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9"/>
      <c r="V299" s="99"/>
      <c r="W299" s="99"/>
      <c r="X299" s="99"/>
      <c r="Y299" s="99"/>
      <c r="Z299" s="99"/>
    </row>
    <row r="300" spans="1:26" ht="15.75" customHeight="1" x14ac:dyDescent="0.3">
      <c r="A300" s="99"/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</row>
    <row r="301" spans="1:26" ht="15.75" customHeight="1" x14ac:dyDescent="0.3">
      <c r="A301" s="99"/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</row>
    <row r="302" spans="1:26" ht="15.75" customHeight="1" x14ac:dyDescent="0.3">
      <c r="A302" s="99"/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</row>
    <row r="303" spans="1:26" ht="15.75" customHeight="1" x14ac:dyDescent="0.3">
      <c r="A303" s="99"/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</row>
    <row r="304" spans="1:26" ht="15.75" customHeight="1" x14ac:dyDescent="0.3">
      <c r="A304" s="99"/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</row>
    <row r="305" spans="1:26" ht="15.75" customHeight="1" x14ac:dyDescent="0.3">
      <c r="A305" s="99"/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99"/>
      <c r="S305" s="99"/>
      <c r="T305" s="99"/>
      <c r="U305" s="99"/>
      <c r="V305" s="99"/>
      <c r="W305" s="99"/>
      <c r="X305" s="99"/>
      <c r="Y305" s="99"/>
      <c r="Z305" s="99"/>
    </row>
    <row r="306" spans="1:26" ht="15.75" customHeight="1" x14ac:dyDescent="0.3">
      <c r="A306" s="99"/>
      <c r="B306" s="99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  <c r="X306" s="99"/>
      <c r="Y306" s="99"/>
      <c r="Z306" s="99"/>
    </row>
    <row r="307" spans="1:26" ht="15.75" customHeight="1" x14ac:dyDescent="0.3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  <c r="X307" s="99"/>
      <c r="Y307" s="99"/>
      <c r="Z307" s="99"/>
    </row>
    <row r="308" spans="1:26" ht="15.75" customHeight="1" x14ac:dyDescent="0.3">
      <c r="A308" s="99"/>
      <c r="B308" s="99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  <c r="Y308" s="99"/>
      <c r="Z308" s="99"/>
    </row>
    <row r="309" spans="1:26" ht="15.75" customHeight="1" x14ac:dyDescent="0.3">
      <c r="A309" s="99"/>
      <c r="B309" s="99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  <c r="X309" s="99"/>
      <c r="Y309" s="99"/>
      <c r="Z309" s="99"/>
    </row>
    <row r="310" spans="1:26" ht="15.75" customHeight="1" x14ac:dyDescent="0.3">
      <c r="A310" s="99"/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  <c r="X310" s="99"/>
      <c r="Y310" s="99"/>
      <c r="Z310" s="99"/>
    </row>
    <row r="311" spans="1:26" ht="15.75" customHeight="1" x14ac:dyDescent="0.3">
      <c r="A311" s="99"/>
      <c r="B311" s="99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9"/>
      <c r="V311" s="99"/>
      <c r="W311" s="99"/>
      <c r="X311" s="99"/>
      <c r="Y311" s="99"/>
      <c r="Z311" s="99"/>
    </row>
    <row r="312" spans="1:26" ht="15.75" customHeight="1" x14ac:dyDescent="0.3">
      <c r="A312" s="99"/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9"/>
      <c r="V312" s="99"/>
      <c r="W312" s="99"/>
      <c r="X312" s="99"/>
      <c r="Y312" s="99"/>
      <c r="Z312" s="99"/>
    </row>
    <row r="313" spans="1:26" ht="15.75" customHeight="1" x14ac:dyDescent="0.3">
      <c r="A313" s="99"/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9"/>
      <c r="V313" s="99"/>
      <c r="W313" s="99"/>
      <c r="X313" s="99"/>
      <c r="Y313" s="99"/>
      <c r="Z313" s="99"/>
    </row>
    <row r="314" spans="1:26" ht="15.75" customHeight="1" x14ac:dyDescent="0.3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</row>
    <row r="315" spans="1:26" ht="15.75" customHeight="1" x14ac:dyDescent="0.3">
      <c r="A315" s="99"/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</row>
    <row r="316" spans="1:26" ht="15.75" customHeight="1" x14ac:dyDescent="0.3">
      <c r="A316" s="99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</row>
    <row r="317" spans="1:26" ht="15.75" customHeight="1" x14ac:dyDescent="0.3">
      <c r="A317" s="99"/>
      <c r="B317" s="99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</row>
    <row r="318" spans="1:26" ht="15.75" customHeight="1" x14ac:dyDescent="0.3">
      <c r="A318" s="99"/>
      <c r="B318" s="99"/>
      <c r="C318" s="99"/>
      <c r="D318" s="99"/>
      <c r="E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</row>
    <row r="319" spans="1:26" ht="15.75" customHeight="1" x14ac:dyDescent="0.3">
      <c r="A319" s="99"/>
      <c r="B319" s="99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9"/>
      <c r="V319" s="99"/>
      <c r="W319" s="99"/>
      <c r="X319" s="99"/>
      <c r="Y319" s="99"/>
      <c r="Z319" s="99"/>
    </row>
    <row r="320" spans="1:26" ht="15.75" customHeight="1" x14ac:dyDescent="0.3">
      <c r="A320" s="99"/>
      <c r="B320" s="99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9"/>
      <c r="V320" s="99"/>
      <c r="W320" s="99"/>
      <c r="X320" s="99"/>
      <c r="Y320" s="99"/>
      <c r="Z320" s="99"/>
    </row>
    <row r="321" spans="1:26" ht="15.75" customHeight="1" x14ac:dyDescent="0.3">
      <c r="A321" s="99"/>
      <c r="B321" s="99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9"/>
      <c r="V321" s="99"/>
      <c r="W321" s="99"/>
      <c r="X321" s="99"/>
      <c r="Y321" s="99"/>
      <c r="Z321" s="99"/>
    </row>
    <row r="322" spans="1:26" ht="15.75" customHeight="1" x14ac:dyDescent="0.3">
      <c r="A322" s="99"/>
      <c r="B322" s="99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9"/>
      <c r="V322" s="99"/>
      <c r="W322" s="99"/>
      <c r="X322" s="99"/>
      <c r="Y322" s="99"/>
      <c r="Z322" s="99"/>
    </row>
    <row r="323" spans="1:26" ht="15.75" customHeight="1" x14ac:dyDescent="0.3">
      <c r="A323" s="99"/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9"/>
      <c r="V323" s="99"/>
      <c r="W323" s="99"/>
      <c r="X323" s="99"/>
      <c r="Y323" s="99"/>
      <c r="Z323" s="99"/>
    </row>
    <row r="324" spans="1:26" ht="15.75" customHeight="1" x14ac:dyDescent="0.3">
      <c r="A324" s="99"/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9"/>
      <c r="V324" s="99"/>
      <c r="W324" s="99"/>
      <c r="X324" s="99"/>
      <c r="Y324" s="99"/>
      <c r="Z324" s="99"/>
    </row>
    <row r="325" spans="1:26" ht="15.75" customHeight="1" x14ac:dyDescent="0.3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  <c r="Y325" s="99"/>
      <c r="Z325" s="99"/>
    </row>
    <row r="326" spans="1:26" ht="15.75" customHeight="1" x14ac:dyDescent="0.3">
      <c r="A326" s="99"/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  <c r="Y326" s="99"/>
      <c r="Z326" s="99"/>
    </row>
    <row r="327" spans="1:26" ht="15.75" customHeight="1" x14ac:dyDescent="0.3">
      <c r="A327" s="99"/>
      <c r="B327" s="99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  <c r="X327" s="99"/>
      <c r="Y327" s="99"/>
      <c r="Z327" s="99"/>
    </row>
    <row r="328" spans="1:26" ht="15.75" customHeight="1" x14ac:dyDescent="0.3">
      <c r="A328" s="99"/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  <c r="X328" s="99"/>
      <c r="Y328" s="99"/>
      <c r="Z328" s="99"/>
    </row>
    <row r="329" spans="1:26" ht="15.75" customHeight="1" x14ac:dyDescent="0.3">
      <c r="A329" s="99"/>
      <c r="B329" s="99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  <c r="X329" s="99"/>
      <c r="Y329" s="99"/>
      <c r="Z329" s="99"/>
    </row>
    <row r="330" spans="1:26" ht="15.75" customHeight="1" x14ac:dyDescent="0.3">
      <c r="A330" s="99"/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  <c r="Y330" s="99"/>
      <c r="Z330" s="99"/>
    </row>
    <row r="331" spans="1:26" ht="15.75" customHeight="1" x14ac:dyDescent="0.3">
      <c r="A331" s="99"/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99"/>
      <c r="S331" s="99"/>
      <c r="T331" s="99"/>
      <c r="U331" s="99"/>
      <c r="V331" s="99"/>
      <c r="W331" s="99"/>
      <c r="X331" s="99"/>
      <c r="Y331" s="99"/>
      <c r="Z331" s="99"/>
    </row>
    <row r="332" spans="1:26" ht="15.75" customHeight="1" x14ac:dyDescent="0.3">
      <c r="A332" s="99"/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9"/>
      <c r="V332" s="99"/>
      <c r="W332" s="99"/>
      <c r="X332" s="99"/>
      <c r="Y332" s="99"/>
      <c r="Z332" s="99"/>
    </row>
    <row r="333" spans="1:26" ht="15.75" customHeight="1" x14ac:dyDescent="0.3">
      <c r="A333" s="99"/>
      <c r="B333" s="99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  <c r="X333" s="99"/>
      <c r="Y333" s="99"/>
      <c r="Z333" s="99"/>
    </row>
    <row r="334" spans="1:26" ht="15.75" customHeight="1" x14ac:dyDescent="0.3">
      <c r="A334" s="99"/>
      <c r="B334" s="99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  <c r="Y334" s="99"/>
      <c r="Z334" s="99"/>
    </row>
    <row r="335" spans="1:26" ht="15.75" customHeight="1" x14ac:dyDescent="0.3">
      <c r="A335" s="99"/>
      <c r="B335" s="99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</row>
    <row r="336" spans="1:26" ht="15.75" customHeight="1" x14ac:dyDescent="0.3">
      <c r="A336" s="99"/>
      <c r="B336" s="99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  <c r="X336" s="99"/>
      <c r="Y336" s="99"/>
      <c r="Z336" s="99"/>
    </row>
    <row r="337" spans="1:26" ht="15.75" customHeight="1" x14ac:dyDescent="0.3">
      <c r="A337" s="99"/>
      <c r="B337" s="99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  <c r="X337" s="99"/>
      <c r="Y337" s="99"/>
      <c r="Z337" s="99"/>
    </row>
    <row r="338" spans="1:26" ht="15.75" customHeight="1" x14ac:dyDescent="0.3">
      <c r="A338" s="99"/>
      <c r="B338" s="99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  <c r="X338" s="99"/>
      <c r="Y338" s="99"/>
      <c r="Z338" s="99"/>
    </row>
    <row r="339" spans="1:26" ht="15.75" customHeight="1" x14ac:dyDescent="0.3">
      <c r="A339" s="99"/>
      <c r="B339" s="99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9"/>
      <c r="V339" s="99"/>
      <c r="W339" s="99"/>
      <c r="X339" s="99"/>
      <c r="Y339" s="99"/>
      <c r="Z339" s="99"/>
    </row>
    <row r="340" spans="1:26" ht="15.75" customHeight="1" x14ac:dyDescent="0.3">
      <c r="A340" s="99"/>
      <c r="B340" s="99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</row>
    <row r="341" spans="1:26" ht="15.75" customHeight="1" x14ac:dyDescent="0.3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  <c r="Y341" s="99"/>
      <c r="Z341" s="99"/>
    </row>
    <row r="342" spans="1:26" ht="15.75" customHeight="1" x14ac:dyDescent="0.3">
      <c r="A342" s="99"/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</row>
    <row r="343" spans="1:26" ht="15.75" customHeight="1" x14ac:dyDescent="0.3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</row>
    <row r="344" spans="1:26" ht="15.75" customHeight="1" x14ac:dyDescent="0.3">
      <c r="A344" s="99"/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</row>
    <row r="345" spans="1:26" ht="15.75" customHeight="1" x14ac:dyDescent="0.3">
      <c r="A345" s="99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</row>
    <row r="346" spans="1:26" ht="15.75" customHeight="1" x14ac:dyDescent="0.3">
      <c r="A346" s="99"/>
      <c r="B346" s="99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</row>
    <row r="347" spans="1:26" ht="15.75" customHeight="1" x14ac:dyDescent="0.3">
      <c r="A347" s="99"/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</row>
    <row r="348" spans="1:26" ht="15.75" customHeight="1" x14ac:dyDescent="0.3">
      <c r="A348" s="99"/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</row>
    <row r="349" spans="1:26" ht="15.75" customHeight="1" x14ac:dyDescent="0.3">
      <c r="A349" s="99"/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</row>
    <row r="350" spans="1:26" ht="15.75" customHeight="1" x14ac:dyDescent="0.3">
      <c r="A350" s="99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</row>
    <row r="351" spans="1:26" ht="15.75" customHeight="1" x14ac:dyDescent="0.3">
      <c r="A351" s="99"/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  <c r="X351" s="99"/>
      <c r="Y351" s="99"/>
      <c r="Z351" s="99"/>
    </row>
    <row r="352" spans="1:26" ht="15.75" customHeight="1" x14ac:dyDescent="0.3">
      <c r="A352" s="99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  <c r="Y352" s="99"/>
      <c r="Z352" s="99"/>
    </row>
    <row r="353" spans="1:26" ht="15.75" customHeight="1" x14ac:dyDescent="0.3">
      <c r="A353" s="99"/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  <c r="X353" s="99"/>
      <c r="Y353" s="99"/>
      <c r="Z353" s="99"/>
    </row>
    <row r="354" spans="1:26" ht="15.75" customHeight="1" x14ac:dyDescent="0.3">
      <c r="A354" s="99"/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  <c r="X354" s="99"/>
      <c r="Y354" s="99"/>
      <c r="Z354" s="99"/>
    </row>
    <row r="355" spans="1:26" ht="15.75" customHeight="1" x14ac:dyDescent="0.3">
      <c r="A355" s="99"/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  <c r="Y355" s="99"/>
      <c r="Z355" s="99"/>
    </row>
    <row r="356" spans="1:26" ht="15.75" customHeight="1" x14ac:dyDescent="0.3">
      <c r="A356" s="99"/>
      <c r="B356" s="99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</row>
    <row r="357" spans="1:26" ht="15.75" customHeight="1" x14ac:dyDescent="0.3">
      <c r="A357" s="99"/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</row>
    <row r="358" spans="1:26" ht="15.75" customHeight="1" x14ac:dyDescent="0.3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</row>
    <row r="359" spans="1:26" ht="15.75" customHeight="1" x14ac:dyDescent="0.3">
      <c r="A359" s="99"/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</row>
    <row r="360" spans="1:26" ht="15.75" customHeight="1" x14ac:dyDescent="0.3">
      <c r="A360" s="99"/>
      <c r="B360" s="99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</row>
    <row r="361" spans="1:26" ht="15.75" customHeight="1" x14ac:dyDescent="0.3">
      <c r="A361" s="99"/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  <c r="Y361" s="99"/>
      <c r="Z361" s="99"/>
    </row>
    <row r="362" spans="1:26" ht="15.75" customHeight="1" x14ac:dyDescent="0.3">
      <c r="A362" s="99"/>
      <c r="B362" s="99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  <c r="X362" s="99"/>
      <c r="Y362" s="99"/>
      <c r="Z362" s="99"/>
    </row>
    <row r="363" spans="1:26" ht="15.75" customHeight="1" x14ac:dyDescent="0.3">
      <c r="A363" s="99"/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  <c r="X363" s="99"/>
      <c r="Y363" s="99"/>
      <c r="Z363" s="99"/>
    </row>
    <row r="364" spans="1:26" ht="15.75" customHeight="1" x14ac:dyDescent="0.3">
      <c r="A364" s="99"/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  <c r="X364" s="99"/>
      <c r="Y364" s="99"/>
      <c r="Z364" s="99"/>
    </row>
    <row r="365" spans="1:26" ht="15.75" customHeight="1" x14ac:dyDescent="0.3">
      <c r="A365" s="99"/>
      <c r="B365" s="99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  <c r="X365" s="99"/>
      <c r="Y365" s="99"/>
      <c r="Z365" s="99"/>
    </row>
    <row r="366" spans="1:26" ht="15.75" customHeight="1" x14ac:dyDescent="0.3">
      <c r="A366" s="99"/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</row>
    <row r="367" spans="1:26" ht="15.75" customHeight="1" x14ac:dyDescent="0.3">
      <c r="A367" s="99"/>
      <c r="B367" s="99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  <c r="X367" s="99"/>
      <c r="Y367" s="99"/>
      <c r="Z367" s="99"/>
    </row>
    <row r="368" spans="1:26" ht="15.75" customHeight="1" x14ac:dyDescent="0.3">
      <c r="A368" s="99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  <c r="X368" s="99"/>
      <c r="Y368" s="99"/>
      <c r="Z368" s="99"/>
    </row>
    <row r="369" spans="1:26" ht="15.75" customHeight="1" x14ac:dyDescent="0.3">
      <c r="A369" s="99"/>
      <c r="B369" s="99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  <c r="X369" s="99"/>
      <c r="Y369" s="99"/>
      <c r="Z369" s="99"/>
    </row>
    <row r="370" spans="1:26" ht="15.75" customHeight="1" x14ac:dyDescent="0.3">
      <c r="A370" s="99"/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  <c r="Y370" s="99"/>
      <c r="Z370" s="99"/>
    </row>
    <row r="371" spans="1:26" ht="15.75" customHeight="1" x14ac:dyDescent="0.3">
      <c r="A371" s="99"/>
      <c r="B371" s="99"/>
      <c r="C371" s="99"/>
      <c r="D371" s="99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  <c r="X371" s="99"/>
      <c r="Y371" s="99"/>
      <c r="Z371" s="99"/>
    </row>
    <row r="372" spans="1:26" ht="15.75" customHeight="1" x14ac:dyDescent="0.3">
      <c r="A372" s="99"/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  <c r="X372" s="99"/>
      <c r="Y372" s="99"/>
      <c r="Z372" s="99"/>
    </row>
    <row r="373" spans="1:26" ht="15.75" customHeight="1" x14ac:dyDescent="0.3">
      <c r="A373" s="99"/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  <c r="Y373" s="99"/>
      <c r="Z373" s="99"/>
    </row>
    <row r="374" spans="1:26" ht="15.75" customHeight="1" x14ac:dyDescent="0.3">
      <c r="A374" s="99"/>
      <c r="B374" s="99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  <c r="X374" s="99"/>
      <c r="Y374" s="99"/>
      <c r="Z374" s="99"/>
    </row>
    <row r="375" spans="1:26" ht="15.75" customHeight="1" x14ac:dyDescent="0.3">
      <c r="A375" s="99"/>
      <c r="B375" s="99"/>
      <c r="C375" s="99"/>
      <c r="D375" s="99"/>
      <c r="E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99"/>
      <c r="X375" s="99"/>
      <c r="Y375" s="99"/>
      <c r="Z375" s="99"/>
    </row>
    <row r="376" spans="1:26" ht="15.75" customHeight="1" x14ac:dyDescent="0.3">
      <c r="A376" s="99"/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99"/>
      <c r="X376" s="99"/>
      <c r="Y376" s="99"/>
      <c r="Z376" s="99"/>
    </row>
    <row r="377" spans="1:26" ht="15.75" customHeight="1" x14ac:dyDescent="0.3">
      <c r="A377" s="99"/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  <c r="X377" s="99"/>
      <c r="Y377" s="99"/>
      <c r="Z377" s="99"/>
    </row>
    <row r="378" spans="1:26" ht="15.75" customHeight="1" x14ac:dyDescent="0.3">
      <c r="A378" s="99"/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99"/>
      <c r="S378" s="99"/>
      <c r="T378" s="99"/>
      <c r="U378" s="99"/>
      <c r="V378" s="99"/>
      <c r="W378" s="99"/>
      <c r="X378" s="99"/>
      <c r="Y378" s="99"/>
      <c r="Z378" s="99"/>
    </row>
    <row r="379" spans="1:26" ht="15.75" customHeight="1" x14ac:dyDescent="0.3">
      <c r="A379" s="99"/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  <c r="X379" s="99"/>
      <c r="Y379" s="99"/>
      <c r="Z379" s="99"/>
    </row>
    <row r="380" spans="1:26" ht="15.75" customHeight="1" x14ac:dyDescent="0.3">
      <c r="A380" s="99"/>
      <c r="B380" s="99"/>
      <c r="C380" s="99"/>
      <c r="D380" s="99"/>
      <c r="E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99"/>
      <c r="S380" s="99"/>
      <c r="T380" s="99"/>
      <c r="U380" s="99"/>
      <c r="V380" s="99"/>
      <c r="W380" s="99"/>
      <c r="X380" s="99"/>
      <c r="Y380" s="99"/>
      <c r="Z380" s="99"/>
    </row>
    <row r="381" spans="1:26" ht="15.75" customHeight="1" x14ac:dyDescent="0.3">
      <c r="A381" s="99"/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</row>
    <row r="382" spans="1:26" ht="15.75" customHeight="1" x14ac:dyDescent="0.3">
      <c r="A382" s="9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</row>
    <row r="383" spans="1:26" ht="15.75" customHeight="1" x14ac:dyDescent="0.3">
      <c r="A383" s="99"/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99"/>
      <c r="S383" s="99"/>
      <c r="T383" s="99"/>
      <c r="U383" s="99"/>
      <c r="V383" s="99"/>
      <c r="W383" s="99"/>
      <c r="X383" s="99"/>
      <c r="Y383" s="99"/>
      <c r="Z383" s="99"/>
    </row>
    <row r="384" spans="1:26" ht="15.75" customHeight="1" x14ac:dyDescent="0.3">
      <c r="A384" s="99"/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99"/>
      <c r="S384" s="99"/>
      <c r="T384" s="99"/>
      <c r="U384" s="99"/>
      <c r="V384" s="99"/>
      <c r="W384" s="99"/>
      <c r="X384" s="99"/>
      <c r="Y384" s="99"/>
      <c r="Z384" s="99"/>
    </row>
    <row r="385" spans="1:26" ht="15.75" customHeight="1" x14ac:dyDescent="0.3">
      <c r="A385" s="99"/>
      <c r="B385" s="99"/>
      <c r="C385" s="99"/>
      <c r="D385" s="99"/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99"/>
      <c r="S385" s="99"/>
      <c r="T385" s="99"/>
      <c r="U385" s="99"/>
      <c r="V385" s="99"/>
      <c r="W385" s="99"/>
      <c r="X385" s="99"/>
      <c r="Y385" s="99"/>
      <c r="Z385" s="99"/>
    </row>
    <row r="386" spans="1:26" ht="15.75" customHeight="1" x14ac:dyDescent="0.3">
      <c r="A386" s="99"/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  <c r="X386" s="99"/>
      <c r="Y386" s="99"/>
      <c r="Z386" s="99"/>
    </row>
    <row r="387" spans="1:26" ht="15.75" customHeight="1" x14ac:dyDescent="0.3">
      <c r="A387" s="99"/>
      <c r="B387" s="99"/>
      <c r="C387" s="99"/>
      <c r="D387" s="99"/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  <c r="X387" s="99"/>
      <c r="Y387" s="99"/>
      <c r="Z387" s="99"/>
    </row>
    <row r="388" spans="1:26" ht="15.75" customHeight="1" x14ac:dyDescent="0.3">
      <c r="A388" s="99"/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  <c r="X388" s="99"/>
      <c r="Y388" s="99"/>
      <c r="Z388" s="99"/>
    </row>
    <row r="389" spans="1:26" ht="15.75" customHeight="1" x14ac:dyDescent="0.3">
      <c r="A389" s="99"/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  <c r="X389" s="99"/>
      <c r="Y389" s="99"/>
      <c r="Z389" s="99"/>
    </row>
    <row r="390" spans="1:26" ht="15.75" customHeight="1" x14ac:dyDescent="0.3">
      <c r="A390" s="99"/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</row>
    <row r="391" spans="1:26" ht="15.75" customHeight="1" x14ac:dyDescent="0.3">
      <c r="A391" s="99"/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99"/>
      <c r="S391" s="99"/>
      <c r="T391" s="99"/>
      <c r="U391" s="99"/>
      <c r="V391" s="99"/>
      <c r="W391" s="99"/>
      <c r="X391" s="99"/>
      <c r="Y391" s="99"/>
      <c r="Z391" s="99"/>
    </row>
    <row r="392" spans="1:26" ht="15.75" customHeight="1" x14ac:dyDescent="0.3">
      <c r="A392" s="99"/>
      <c r="B392" s="99"/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99"/>
      <c r="S392" s="99"/>
      <c r="T392" s="99"/>
      <c r="U392" s="99"/>
      <c r="V392" s="99"/>
      <c r="W392" s="99"/>
      <c r="X392" s="99"/>
      <c r="Y392" s="99"/>
      <c r="Z392" s="99"/>
    </row>
    <row r="393" spans="1:26" ht="15.75" customHeight="1" x14ac:dyDescent="0.3">
      <c r="A393" s="99"/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99"/>
      <c r="S393" s="99"/>
      <c r="T393" s="99"/>
      <c r="U393" s="99"/>
      <c r="V393" s="99"/>
      <c r="W393" s="99"/>
      <c r="X393" s="99"/>
      <c r="Y393" s="99"/>
      <c r="Z393" s="99"/>
    </row>
    <row r="394" spans="1:26" ht="15.75" customHeight="1" x14ac:dyDescent="0.3">
      <c r="A394" s="99"/>
      <c r="B394" s="99"/>
      <c r="C394" s="99"/>
      <c r="D394" s="99"/>
      <c r="E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99"/>
      <c r="S394" s="99"/>
      <c r="T394" s="99"/>
      <c r="U394" s="99"/>
      <c r="V394" s="99"/>
      <c r="W394" s="99"/>
      <c r="X394" s="99"/>
      <c r="Y394" s="99"/>
      <c r="Z394" s="99"/>
    </row>
    <row r="395" spans="1:26" ht="15.75" customHeight="1" x14ac:dyDescent="0.3">
      <c r="A395" s="99"/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99"/>
      <c r="S395" s="99"/>
      <c r="T395" s="99"/>
      <c r="U395" s="99"/>
      <c r="V395" s="99"/>
      <c r="W395" s="99"/>
      <c r="X395" s="99"/>
      <c r="Y395" s="99"/>
      <c r="Z395" s="99"/>
    </row>
    <row r="396" spans="1:26" ht="15.75" customHeight="1" x14ac:dyDescent="0.3">
      <c r="A396" s="99"/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99"/>
      <c r="S396" s="99"/>
      <c r="T396" s="99"/>
      <c r="U396" s="99"/>
      <c r="V396" s="99"/>
      <c r="W396" s="99"/>
      <c r="X396" s="99"/>
      <c r="Y396" s="99"/>
      <c r="Z396" s="99"/>
    </row>
    <row r="397" spans="1:26" ht="15.75" customHeight="1" x14ac:dyDescent="0.3">
      <c r="A397" s="99"/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99"/>
      <c r="S397" s="99"/>
      <c r="T397" s="99"/>
      <c r="U397" s="99"/>
      <c r="V397" s="99"/>
      <c r="W397" s="99"/>
      <c r="X397" s="99"/>
      <c r="Y397" s="99"/>
      <c r="Z397" s="99"/>
    </row>
    <row r="398" spans="1:26" ht="15.75" customHeight="1" x14ac:dyDescent="0.3">
      <c r="A398" s="99"/>
      <c r="B398" s="99"/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99"/>
      <c r="S398" s="99"/>
      <c r="T398" s="99"/>
      <c r="U398" s="99"/>
      <c r="V398" s="99"/>
      <c r="W398" s="99"/>
      <c r="X398" s="99"/>
      <c r="Y398" s="99"/>
      <c r="Z398" s="99"/>
    </row>
    <row r="399" spans="1:26" ht="15.75" customHeight="1" x14ac:dyDescent="0.3">
      <c r="A399" s="99"/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99"/>
      <c r="S399" s="99"/>
      <c r="T399" s="99"/>
      <c r="U399" s="99"/>
      <c r="V399" s="99"/>
      <c r="W399" s="99"/>
      <c r="X399" s="99"/>
      <c r="Y399" s="99"/>
      <c r="Z399" s="99"/>
    </row>
    <row r="400" spans="1:26" ht="15.75" customHeight="1" x14ac:dyDescent="0.3">
      <c r="A400" s="99"/>
      <c r="B400" s="99"/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99"/>
      <c r="S400" s="99"/>
      <c r="T400" s="99"/>
      <c r="U400" s="99"/>
      <c r="V400" s="99"/>
      <c r="W400" s="99"/>
      <c r="X400" s="99"/>
      <c r="Y400" s="99"/>
      <c r="Z400" s="99"/>
    </row>
    <row r="401" spans="1:26" ht="15.75" customHeight="1" x14ac:dyDescent="0.3">
      <c r="A401" s="99"/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99"/>
      <c r="S401" s="99"/>
      <c r="T401" s="99"/>
      <c r="U401" s="99"/>
      <c r="V401" s="99"/>
      <c r="W401" s="99"/>
      <c r="X401" s="99"/>
      <c r="Y401" s="99"/>
      <c r="Z401" s="99"/>
    </row>
    <row r="402" spans="1:26" ht="15.75" customHeight="1" x14ac:dyDescent="0.3">
      <c r="A402" s="99"/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99"/>
      <c r="S402" s="99"/>
      <c r="T402" s="99"/>
      <c r="U402" s="99"/>
      <c r="V402" s="99"/>
      <c r="W402" s="99"/>
      <c r="X402" s="99"/>
      <c r="Y402" s="99"/>
      <c r="Z402" s="99"/>
    </row>
    <row r="403" spans="1:26" ht="15.75" customHeight="1" x14ac:dyDescent="0.3">
      <c r="A403" s="99"/>
      <c r="B403" s="99"/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99"/>
      <c r="S403" s="99"/>
      <c r="T403" s="99"/>
      <c r="U403" s="99"/>
      <c r="V403" s="99"/>
      <c r="W403" s="99"/>
      <c r="X403" s="99"/>
      <c r="Y403" s="99"/>
      <c r="Z403" s="99"/>
    </row>
    <row r="404" spans="1:26" ht="15.75" customHeight="1" x14ac:dyDescent="0.3">
      <c r="A404" s="99"/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99"/>
      <c r="S404" s="99"/>
      <c r="T404" s="99"/>
      <c r="U404" s="99"/>
      <c r="V404" s="99"/>
      <c r="W404" s="99"/>
      <c r="X404" s="99"/>
      <c r="Y404" s="99"/>
      <c r="Z404" s="99"/>
    </row>
    <row r="405" spans="1:26" ht="15.75" customHeight="1" x14ac:dyDescent="0.3">
      <c r="A405" s="99"/>
      <c r="B405" s="99"/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99"/>
      <c r="S405" s="99"/>
      <c r="T405" s="99"/>
      <c r="U405" s="99"/>
      <c r="V405" s="99"/>
      <c r="W405" s="99"/>
      <c r="X405" s="99"/>
      <c r="Y405" s="99"/>
      <c r="Z405" s="99"/>
    </row>
    <row r="406" spans="1:26" ht="15.75" customHeight="1" x14ac:dyDescent="0.3">
      <c r="A406" s="99"/>
      <c r="B406" s="99"/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99"/>
      <c r="S406" s="99"/>
      <c r="T406" s="99"/>
      <c r="U406" s="99"/>
      <c r="V406" s="99"/>
      <c r="W406" s="99"/>
      <c r="X406" s="99"/>
      <c r="Y406" s="99"/>
      <c r="Z406" s="99"/>
    </row>
    <row r="407" spans="1:26" ht="15.75" customHeight="1" x14ac:dyDescent="0.3">
      <c r="A407" s="99"/>
      <c r="B407" s="99"/>
      <c r="C407" s="99"/>
      <c r="D407" s="99"/>
      <c r="E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99"/>
      <c r="S407" s="99"/>
      <c r="T407" s="99"/>
      <c r="U407" s="99"/>
      <c r="V407" s="99"/>
      <c r="W407" s="99"/>
      <c r="X407" s="99"/>
      <c r="Y407" s="99"/>
      <c r="Z407" s="99"/>
    </row>
    <row r="408" spans="1:26" ht="15.75" customHeight="1" x14ac:dyDescent="0.3">
      <c r="A408" s="99"/>
      <c r="B408" s="99"/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99"/>
      <c r="S408" s="99"/>
      <c r="T408" s="99"/>
      <c r="U408" s="99"/>
      <c r="V408" s="99"/>
      <c r="W408" s="99"/>
      <c r="X408" s="99"/>
      <c r="Y408" s="99"/>
      <c r="Z408" s="99"/>
    </row>
    <row r="409" spans="1:26" ht="15.75" customHeight="1" x14ac:dyDescent="0.3">
      <c r="A409" s="99"/>
      <c r="B409" s="99"/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99"/>
      <c r="S409" s="99"/>
      <c r="T409" s="99"/>
      <c r="U409" s="99"/>
      <c r="V409" s="99"/>
      <c r="W409" s="99"/>
      <c r="X409" s="99"/>
      <c r="Y409" s="99"/>
      <c r="Z409" s="99"/>
    </row>
    <row r="410" spans="1:26" ht="15.75" customHeight="1" x14ac:dyDescent="0.3">
      <c r="A410" s="99"/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99"/>
      <c r="S410" s="99"/>
      <c r="T410" s="99"/>
      <c r="U410" s="99"/>
      <c r="V410" s="99"/>
      <c r="W410" s="99"/>
      <c r="X410" s="99"/>
      <c r="Y410" s="99"/>
      <c r="Z410" s="99"/>
    </row>
    <row r="411" spans="1:26" ht="15.75" customHeight="1" x14ac:dyDescent="0.3">
      <c r="A411" s="99"/>
      <c r="B411" s="99"/>
      <c r="C411" s="99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99"/>
      <c r="S411" s="99"/>
      <c r="T411" s="99"/>
      <c r="U411" s="99"/>
      <c r="V411" s="99"/>
      <c r="W411" s="99"/>
      <c r="X411" s="99"/>
      <c r="Y411" s="99"/>
      <c r="Z411" s="99"/>
    </row>
    <row r="412" spans="1:26" ht="15.75" customHeight="1" x14ac:dyDescent="0.3">
      <c r="A412" s="99"/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</row>
    <row r="413" spans="1:26" ht="15.75" customHeight="1" x14ac:dyDescent="0.3">
      <c r="A413" s="99"/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</row>
    <row r="414" spans="1:26" ht="15.75" customHeight="1" x14ac:dyDescent="0.3">
      <c r="A414" s="99"/>
      <c r="B414" s="99"/>
      <c r="C414" s="99"/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</row>
    <row r="415" spans="1:26" ht="15.75" customHeight="1" x14ac:dyDescent="0.3">
      <c r="A415" s="99"/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</row>
    <row r="416" spans="1:26" ht="15.75" customHeight="1" x14ac:dyDescent="0.3">
      <c r="A416" s="99"/>
      <c r="B416" s="99"/>
      <c r="C416" s="99"/>
      <c r="D416" s="99"/>
      <c r="E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</row>
    <row r="417" spans="1:26" ht="15.75" customHeight="1" x14ac:dyDescent="0.3">
      <c r="A417" s="99"/>
      <c r="B417" s="99"/>
      <c r="C417" s="99"/>
      <c r="D417" s="99"/>
      <c r="E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99"/>
      <c r="S417" s="99"/>
      <c r="T417" s="99"/>
      <c r="U417" s="99"/>
      <c r="V417" s="99"/>
      <c r="W417" s="99"/>
      <c r="X417" s="99"/>
      <c r="Y417" s="99"/>
      <c r="Z417" s="99"/>
    </row>
    <row r="418" spans="1:26" ht="15.75" customHeight="1" x14ac:dyDescent="0.3">
      <c r="A418" s="99"/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99"/>
      <c r="S418" s="99"/>
      <c r="T418" s="99"/>
      <c r="U418" s="99"/>
      <c r="V418" s="99"/>
      <c r="W418" s="99"/>
      <c r="X418" s="99"/>
      <c r="Y418" s="99"/>
      <c r="Z418" s="99"/>
    </row>
    <row r="419" spans="1:26" ht="15.75" customHeight="1" x14ac:dyDescent="0.3">
      <c r="A419" s="99"/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99"/>
      <c r="S419" s="99"/>
      <c r="T419" s="99"/>
      <c r="U419" s="99"/>
      <c r="V419" s="99"/>
      <c r="W419" s="99"/>
      <c r="X419" s="99"/>
      <c r="Y419" s="99"/>
      <c r="Z419" s="99"/>
    </row>
    <row r="420" spans="1:26" ht="15.75" customHeight="1" x14ac:dyDescent="0.3">
      <c r="A420" s="99"/>
      <c r="B420" s="99"/>
      <c r="C420" s="99"/>
      <c r="D420" s="99"/>
      <c r="E420" s="99"/>
      <c r="F420" s="99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99"/>
      <c r="S420" s="99"/>
      <c r="T420" s="99"/>
      <c r="U420" s="99"/>
      <c r="V420" s="99"/>
      <c r="W420" s="99"/>
      <c r="X420" s="99"/>
      <c r="Y420" s="99"/>
      <c r="Z420" s="99"/>
    </row>
    <row r="421" spans="1:26" ht="15.75" customHeight="1" x14ac:dyDescent="0.3">
      <c r="A421" s="99"/>
      <c r="B421" s="99"/>
      <c r="C421" s="99"/>
      <c r="D421" s="99"/>
      <c r="E421" s="99"/>
      <c r="F421" s="99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99"/>
      <c r="S421" s="99"/>
      <c r="T421" s="99"/>
      <c r="U421" s="99"/>
      <c r="V421" s="99"/>
      <c r="W421" s="99"/>
      <c r="X421" s="99"/>
      <c r="Y421" s="99"/>
      <c r="Z421" s="99"/>
    </row>
    <row r="422" spans="1:26" ht="15.75" customHeight="1" x14ac:dyDescent="0.3">
      <c r="A422" s="99"/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99"/>
      <c r="S422" s="99"/>
      <c r="T422" s="99"/>
      <c r="U422" s="99"/>
      <c r="V422" s="99"/>
      <c r="W422" s="99"/>
      <c r="X422" s="99"/>
      <c r="Y422" s="99"/>
      <c r="Z422" s="99"/>
    </row>
    <row r="423" spans="1:26" ht="15.75" customHeight="1" x14ac:dyDescent="0.3">
      <c r="A423" s="99"/>
      <c r="B423" s="99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99"/>
      <c r="S423" s="99"/>
      <c r="T423" s="99"/>
      <c r="U423" s="99"/>
      <c r="V423" s="99"/>
      <c r="W423" s="99"/>
      <c r="X423" s="99"/>
      <c r="Y423" s="99"/>
      <c r="Z423" s="99"/>
    </row>
    <row r="424" spans="1:26" ht="15.75" customHeight="1" x14ac:dyDescent="0.3">
      <c r="A424" s="99"/>
      <c r="B424" s="99"/>
      <c r="C424" s="99"/>
      <c r="D424" s="99"/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99"/>
      <c r="S424" s="99"/>
      <c r="T424" s="99"/>
      <c r="U424" s="99"/>
      <c r="V424" s="99"/>
      <c r="W424" s="99"/>
      <c r="X424" s="99"/>
      <c r="Y424" s="99"/>
      <c r="Z424" s="99"/>
    </row>
    <row r="425" spans="1:26" ht="15.75" customHeight="1" x14ac:dyDescent="0.3">
      <c r="A425" s="99"/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99"/>
      <c r="S425" s="99"/>
      <c r="T425" s="99"/>
      <c r="U425" s="99"/>
      <c r="V425" s="99"/>
      <c r="W425" s="99"/>
      <c r="X425" s="99"/>
      <c r="Y425" s="99"/>
      <c r="Z425" s="99"/>
    </row>
    <row r="426" spans="1:26" ht="15.75" customHeight="1" x14ac:dyDescent="0.3">
      <c r="A426" s="99"/>
      <c r="B426" s="99"/>
      <c r="C426" s="99"/>
      <c r="D426" s="99"/>
      <c r="E426" s="99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</row>
    <row r="427" spans="1:26" ht="15.75" customHeight="1" x14ac:dyDescent="0.3">
      <c r="A427" s="99"/>
      <c r="B427" s="99"/>
      <c r="C427" s="99"/>
      <c r="D427" s="99"/>
      <c r="E427" s="99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</row>
    <row r="428" spans="1:26" ht="15.75" customHeight="1" x14ac:dyDescent="0.3">
      <c r="A428" s="99"/>
      <c r="B428" s="99"/>
      <c r="C428" s="99"/>
      <c r="D428" s="99"/>
      <c r="E428" s="99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</row>
    <row r="429" spans="1:26" ht="15.75" customHeight="1" x14ac:dyDescent="0.3">
      <c r="A429" s="99"/>
      <c r="B429" s="99"/>
      <c r="C429" s="99"/>
      <c r="D429" s="99"/>
      <c r="E429" s="99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</row>
    <row r="430" spans="1:26" ht="15.75" customHeight="1" x14ac:dyDescent="0.3">
      <c r="A430" s="99"/>
      <c r="B430" s="99"/>
      <c r="C430" s="99"/>
      <c r="D430" s="99"/>
      <c r="E430" s="99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</row>
    <row r="431" spans="1:26" ht="15.75" customHeight="1" x14ac:dyDescent="0.3">
      <c r="A431" s="99"/>
      <c r="B431" s="99"/>
      <c r="C431" s="99"/>
      <c r="D431" s="99"/>
      <c r="E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99"/>
      <c r="S431" s="99"/>
      <c r="T431" s="99"/>
      <c r="U431" s="99"/>
      <c r="V431" s="99"/>
      <c r="W431" s="99"/>
      <c r="X431" s="99"/>
      <c r="Y431" s="99"/>
      <c r="Z431" s="99"/>
    </row>
    <row r="432" spans="1:26" ht="15.75" customHeight="1" x14ac:dyDescent="0.3">
      <c r="A432" s="99"/>
      <c r="B432" s="99"/>
      <c r="C432" s="99"/>
      <c r="D432" s="99"/>
      <c r="E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99"/>
      <c r="S432" s="99"/>
      <c r="T432" s="99"/>
      <c r="U432" s="99"/>
      <c r="V432" s="99"/>
      <c r="W432" s="99"/>
      <c r="X432" s="99"/>
      <c r="Y432" s="99"/>
      <c r="Z432" s="99"/>
    </row>
    <row r="433" spans="1:26" ht="15.75" customHeight="1" x14ac:dyDescent="0.3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9"/>
      <c r="V433" s="99"/>
      <c r="W433" s="99"/>
      <c r="X433" s="99"/>
      <c r="Y433" s="99"/>
      <c r="Z433" s="99"/>
    </row>
    <row r="434" spans="1:26" ht="15.75" customHeight="1" x14ac:dyDescent="0.3">
      <c r="A434" s="99"/>
      <c r="B434" s="99"/>
      <c r="C434" s="99"/>
      <c r="D434" s="99"/>
      <c r="E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99"/>
      <c r="S434" s="99"/>
      <c r="T434" s="99"/>
      <c r="U434" s="99"/>
      <c r="V434" s="99"/>
      <c r="W434" s="99"/>
      <c r="X434" s="99"/>
      <c r="Y434" s="99"/>
      <c r="Z434" s="99"/>
    </row>
    <row r="435" spans="1:26" ht="15.75" customHeight="1" x14ac:dyDescent="0.3">
      <c r="A435" s="99"/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9"/>
      <c r="V435" s="99"/>
      <c r="W435" s="99"/>
      <c r="X435" s="99"/>
      <c r="Y435" s="99"/>
      <c r="Z435" s="99"/>
    </row>
    <row r="436" spans="1:26" ht="15.75" customHeight="1" x14ac:dyDescent="0.3">
      <c r="A436" s="99"/>
      <c r="B436" s="99"/>
      <c r="C436" s="99"/>
      <c r="D436" s="99"/>
      <c r="E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99"/>
      <c r="S436" s="99"/>
      <c r="T436" s="99"/>
      <c r="U436" s="99"/>
      <c r="V436" s="99"/>
      <c r="W436" s="99"/>
      <c r="X436" s="99"/>
      <c r="Y436" s="99"/>
      <c r="Z436" s="99"/>
    </row>
    <row r="437" spans="1:26" ht="15.75" customHeight="1" x14ac:dyDescent="0.3">
      <c r="A437" s="99"/>
      <c r="B437" s="99"/>
      <c r="C437" s="99"/>
      <c r="D437" s="99"/>
      <c r="E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99"/>
      <c r="S437" s="99"/>
      <c r="T437" s="99"/>
      <c r="U437" s="99"/>
      <c r="V437" s="99"/>
      <c r="W437" s="99"/>
      <c r="X437" s="99"/>
      <c r="Y437" s="99"/>
      <c r="Z437" s="99"/>
    </row>
    <row r="438" spans="1:26" ht="15.75" customHeight="1" x14ac:dyDescent="0.3">
      <c r="A438" s="99"/>
      <c r="B438" s="99"/>
      <c r="C438" s="99"/>
      <c r="D438" s="99"/>
      <c r="E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99"/>
      <c r="S438" s="99"/>
      <c r="T438" s="99"/>
      <c r="U438" s="99"/>
      <c r="V438" s="99"/>
      <c r="W438" s="99"/>
      <c r="X438" s="99"/>
      <c r="Y438" s="99"/>
      <c r="Z438" s="99"/>
    </row>
    <row r="439" spans="1:26" ht="15.75" customHeight="1" x14ac:dyDescent="0.3">
      <c r="A439" s="99"/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99"/>
      <c r="S439" s="99"/>
      <c r="T439" s="99"/>
      <c r="U439" s="99"/>
      <c r="V439" s="99"/>
      <c r="W439" s="99"/>
      <c r="X439" s="99"/>
      <c r="Y439" s="99"/>
      <c r="Z439" s="99"/>
    </row>
    <row r="440" spans="1:26" ht="15.75" customHeight="1" x14ac:dyDescent="0.3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99"/>
      <c r="S440" s="99"/>
      <c r="T440" s="99"/>
      <c r="U440" s="99"/>
      <c r="V440" s="99"/>
      <c r="W440" s="99"/>
      <c r="X440" s="99"/>
      <c r="Y440" s="99"/>
      <c r="Z440" s="99"/>
    </row>
    <row r="441" spans="1:26" ht="15.75" customHeight="1" x14ac:dyDescent="0.3">
      <c r="A441" s="99"/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99"/>
      <c r="S441" s="99"/>
      <c r="T441" s="99"/>
      <c r="U441" s="99"/>
      <c r="V441" s="99"/>
      <c r="W441" s="99"/>
      <c r="X441" s="99"/>
      <c r="Y441" s="99"/>
      <c r="Z441" s="99"/>
    </row>
    <row r="442" spans="1:26" ht="15.75" customHeight="1" x14ac:dyDescent="0.3">
      <c r="A442" s="99"/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99"/>
      <c r="S442" s="99"/>
      <c r="T442" s="99"/>
      <c r="U442" s="99"/>
      <c r="V442" s="99"/>
      <c r="W442" s="99"/>
      <c r="X442" s="99"/>
      <c r="Y442" s="99"/>
      <c r="Z442" s="99"/>
    </row>
    <row r="443" spans="1:26" ht="15.75" customHeight="1" x14ac:dyDescent="0.3">
      <c r="A443" s="99"/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99"/>
      <c r="S443" s="99"/>
      <c r="T443" s="99"/>
      <c r="U443" s="99"/>
      <c r="V443" s="99"/>
      <c r="W443" s="99"/>
      <c r="X443" s="99"/>
      <c r="Y443" s="99"/>
      <c r="Z443" s="99"/>
    </row>
    <row r="444" spans="1:26" ht="15.75" customHeight="1" x14ac:dyDescent="0.3">
      <c r="A444" s="99"/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99"/>
      <c r="S444" s="99"/>
      <c r="T444" s="99"/>
      <c r="U444" s="99"/>
      <c r="V444" s="99"/>
      <c r="W444" s="99"/>
      <c r="X444" s="99"/>
      <c r="Y444" s="99"/>
      <c r="Z444" s="99"/>
    </row>
    <row r="445" spans="1:26" ht="15.75" customHeight="1" x14ac:dyDescent="0.3">
      <c r="A445" s="99"/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99"/>
      <c r="S445" s="99"/>
      <c r="T445" s="99"/>
      <c r="U445" s="99"/>
      <c r="V445" s="99"/>
      <c r="W445" s="99"/>
      <c r="X445" s="99"/>
      <c r="Y445" s="99"/>
      <c r="Z445" s="99"/>
    </row>
    <row r="446" spans="1:26" ht="15.75" customHeight="1" x14ac:dyDescent="0.3">
      <c r="A446" s="99"/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99"/>
      <c r="S446" s="99"/>
      <c r="T446" s="99"/>
      <c r="U446" s="99"/>
      <c r="V446" s="99"/>
      <c r="W446" s="99"/>
      <c r="X446" s="99"/>
      <c r="Y446" s="99"/>
      <c r="Z446" s="99"/>
    </row>
    <row r="447" spans="1:26" ht="15.75" customHeight="1" x14ac:dyDescent="0.3">
      <c r="A447" s="99"/>
      <c r="B447" s="99"/>
      <c r="C447" s="99"/>
      <c r="D447" s="99"/>
      <c r="E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99"/>
      <c r="S447" s="99"/>
      <c r="T447" s="99"/>
      <c r="U447" s="99"/>
      <c r="V447" s="99"/>
      <c r="W447" s="99"/>
      <c r="X447" s="99"/>
      <c r="Y447" s="99"/>
      <c r="Z447" s="99"/>
    </row>
    <row r="448" spans="1:26" ht="15.75" customHeight="1" x14ac:dyDescent="0.3">
      <c r="A448" s="99"/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9"/>
      <c r="V448" s="99"/>
      <c r="W448" s="99"/>
      <c r="X448" s="99"/>
      <c r="Y448" s="99"/>
      <c r="Z448" s="99"/>
    </row>
    <row r="449" spans="1:26" ht="15.75" customHeight="1" x14ac:dyDescent="0.3">
      <c r="A449" s="99"/>
      <c r="B449" s="99"/>
      <c r="C449" s="99"/>
      <c r="D449" s="99"/>
      <c r="E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99"/>
      <c r="S449" s="99"/>
      <c r="T449" s="99"/>
      <c r="U449" s="99"/>
      <c r="V449" s="99"/>
      <c r="W449" s="99"/>
      <c r="X449" s="99"/>
      <c r="Y449" s="99"/>
      <c r="Z449" s="99"/>
    </row>
    <row r="450" spans="1:26" ht="15.75" customHeight="1" x14ac:dyDescent="0.3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99"/>
      <c r="S450" s="99"/>
      <c r="T450" s="99"/>
      <c r="U450" s="99"/>
      <c r="V450" s="99"/>
      <c r="W450" s="99"/>
      <c r="X450" s="99"/>
      <c r="Y450" s="99"/>
      <c r="Z450" s="99"/>
    </row>
    <row r="451" spans="1:26" ht="15.75" customHeight="1" x14ac:dyDescent="0.3">
      <c r="A451" s="99"/>
      <c r="B451" s="99"/>
      <c r="C451" s="99"/>
      <c r="D451" s="99"/>
      <c r="E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99"/>
      <c r="S451" s="99"/>
      <c r="T451" s="99"/>
      <c r="U451" s="99"/>
      <c r="V451" s="99"/>
      <c r="W451" s="99"/>
      <c r="X451" s="99"/>
      <c r="Y451" s="99"/>
      <c r="Z451" s="99"/>
    </row>
    <row r="452" spans="1:26" ht="15.75" customHeight="1" x14ac:dyDescent="0.3">
      <c r="A452" s="99"/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99"/>
      <c r="S452" s="99"/>
      <c r="T452" s="99"/>
      <c r="U452" s="99"/>
      <c r="V452" s="99"/>
      <c r="W452" s="99"/>
      <c r="X452" s="99"/>
      <c r="Y452" s="99"/>
      <c r="Z452" s="99"/>
    </row>
    <row r="453" spans="1:26" ht="15.75" customHeight="1" x14ac:dyDescent="0.3">
      <c r="A453" s="99"/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99"/>
      <c r="S453" s="99"/>
      <c r="T453" s="99"/>
      <c r="U453" s="99"/>
      <c r="V453" s="99"/>
      <c r="W453" s="99"/>
      <c r="X453" s="99"/>
      <c r="Y453" s="99"/>
      <c r="Z453" s="99"/>
    </row>
    <row r="454" spans="1:26" ht="15.75" customHeight="1" x14ac:dyDescent="0.3">
      <c r="A454" s="99"/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99"/>
      <c r="S454" s="99"/>
      <c r="T454" s="99"/>
      <c r="U454" s="99"/>
      <c r="V454" s="99"/>
      <c r="W454" s="99"/>
      <c r="X454" s="99"/>
      <c r="Y454" s="99"/>
      <c r="Z454" s="99"/>
    </row>
    <row r="455" spans="1:26" ht="15.75" customHeight="1" x14ac:dyDescent="0.3">
      <c r="A455" s="99"/>
      <c r="B455" s="99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99"/>
      <c r="S455" s="99"/>
      <c r="T455" s="99"/>
      <c r="U455" s="99"/>
      <c r="V455" s="99"/>
      <c r="W455" s="99"/>
      <c r="X455" s="99"/>
      <c r="Y455" s="99"/>
      <c r="Z455" s="99"/>
    </row>
    <row r="456" spans="1:26" ht="15.75" customHeight="1" x14ac:dyDescent="0.3">
      <c r="A456" s="99"/>
      <c r="B456" s="99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  <c r="X456" s="99"/>
      <c r="Y456" s="99"/>
      <c r="Z456" s="99"/>
    </row>
    <row r="457" spans="1:26" ht="15.75" customHeight="1" x14ac:dyDescent="0.3">
      <c r="A457" s="99"/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99"/>
      <c r="S457" s="99"/>
      <c r="T457" s="99"/>
      <c r="U457" s="99"/>
      <c r="V457" s="99"/>
      <c r="W457" s="99"/>
      <c r="X457" s="99"/>
      <c r="Y457" s="99"/>
      <c r="Z457" s="99"/>
    </row>
    <row r="458" spans="1:26" ht="15.75" customHeight="1" x14ac:dyDescent="0.3">
      <c r="A458" s="99"/>
      <c r="B458" s="99"/>
      <c r="C458" s="99"/>
      <c r="D458" s="99"/>
      <c r="E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99"/>
      <c r="S458" s="99"/>
      <c r="T458" s="99"/>
      <c r="U458" s="99"/>
      <c r="V458" s="99"/>
      <c r="W458" s="99"/>
      <c r="X458" s="99"/>
      <c r="Y458" s="99"/>
      <c r="Z458" s="99"/>
    </row>
    <row r="459" spans="1:26" ht="15.75" customHeight="1" x14ac:dyDescent="0.3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99"/>
      <c r="S459" s="99"/>
      <c r="T459" s="99"/>
      <c r="U459" s="99"/>
      <c r="V459" s="99"/>
      <c r="W459" s="99"/>
      <c r="X459" s="99"/>
      <c r="Y459" s="99"/>
      <c r="Z459" s="99"/>
    </row>
    <row r="460" spans="1:26" ht="15.75" customHeight="1" x14ac:dyDescent="0.3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99"/>
      <c r="S460" s="99"/>
      <c r="T460" s="99"/>
      <c r="U460" s="99"/>
      <c r="V460" s="99"/>
      <c r="W460" s="99"/>
      <c r="X460" s="99"/>
      <c r="Y460" s="99"/>
      <c r="Z460" s="99"/>
    </row>
    <row r="461" spans="1:26" ht="15.75" customHeight="1" x14ac:dyDescent="0.3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99"/>
      <c r="S461" s="99"/>
      <c r="T461" s="99"/>
      <c r="U461" s="99"/>
      <c r="V461" s="99"/>
      <c r="W461" s="99"/>
      <c r="X461" s="99"/>
      <c r="Y461" s="99"/>
      <c r="Z461" s="99"/>
    </row>
    <row r="462" spans="1:26" ht="15.75" customHeight="1" x14ac:dyDescent="0.3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9"/>
      <c r="V462" s="99"/>
      <c r="W462" s="99"/>
      <c r="X462" s="99"/>
      <c r="Y462" s="99"/>
      <c r="Z462" s="99"/>
    </row>
    <row r="463" spans="1:26" ht="15.75" customHeight="1" x14ac:dyDescent="0.3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  <c r="X463" s="99"/>
      <c r="Y463" s="99"/>
      <c r="Z463" s="99"/>
    </row>
    <row r="464" spans="1:26" ht="15.75" customHeight="1" x14ac:dyDescent="0.3">
      <c r="A464" s="99"/>
      <c r="B464" s="99"/>
      <c r="C464" s="99"/>
      <c r="D464" s="99"/>
      <c r="E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99"/>
      <c r="S464" s="99"/>
      <c r="T464" s="99"/>
      <c r="U464" s="99"/>
      <c r="V464" s="99"/>
      <c r="W464" s="99"/>
      <c r="X464" s="99"/>
      <c r="Y464" s="99"/>
      <c r="Z464" s="99"/>
    </row>
    <row r="465" spans="1:26" ht="15.75" customHeight="1" x14ac:dyDescent="0.3">
      <c r="A465" s="99"/>
      <c r="B465" s="99"/>
      <c r="C465" s="99"/>
      <c r="D465" s="99"/>
      <c r="E465" s="99"/>
      <c r="F465" s="99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99"/>
      <c r="S465" s="99"/>
      <c r="T465" s="99"/>
      <c r="U465" s="99"/>
      <c r="V465" s="99"/>
      <c r="W465" s="99"/>
      <c r="X465" s="99"/>
      <c r="Y465" s="99"/>
      <c r="Z465" s="99"/>
    </row>
    <row r="466" spans="1:26" ht="15.75" customHeight="1" x14ac:dyDescent="0.3">
      <c r="A466" s="99"/>
      <c r="B466" s="99"/>
      <c r="C466" s="99"/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9"/>
      <c r="V466" s="99"/>
      <c r="W466" s="99"/>
      <c r="X466" s="99"/>
      <c r="Y466" s="99"/>
      <c r="Z466" s="99"/>
    </row>
    <row r="467" spans="1:26" ht="15.75" customHeight="1" x14ac:dyDescent="0.3">
      <c r="A467" s="99"/>
      <c r="B467" s="99"/>
      <c r="C467" s="99"/>
      <c r="D467" s="99"/>
      <c r="E467" s="99"/>
      <c r="F467" s="99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99"/>
      <c r="S467" s="99"/>
      <c r="T467" s="99"/>
      <c r="U467" s="99"/>
      <c r="V467" s="99"/>
      <c r="W467" s="99"/>
      <c r="X467" s="99"/>
      <c r="Y467" s="99"/>
      <c r="Z467" s="99"/>
    </row>
    <row r="468" spans="1:26" ht="15.75" customHeight="1" x14ac:dyDescent="0.3">
      <c r="A468" s="99"/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99"/>
      <c r="S468" s="99"/>
      <c r="T468" s="99"/>
      <c r="U468" s="99"/>
      <c r="V468" s="99"/>
      <c r="W468" s="99"/>
      <c r="X468" s="99"/>
      <c r="Y468" s="99"/>
      <c r="Z468" s="99"/>
    </row>
    <row r="469" spans="1:26" ht="15.75" customHeight="1" x14ac:dyDescent="0.3">
      <c r="A469" s="99"/>
      <c r="B469" s="99"/>
      <c r="C469" s="99"/>
      <c r="D469" s="99"/>
      <c r="E469" s="99"/>
      <c r="F469" s="99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99"/>
      <c r="S469" s="99"/>
      <c r="T469" s="99"/>
      <c r="U469" s="99"/>
      <c r="V469" s="99"/>
      <c r="W469" s="99"/>
      <c r="X469" s="99"/>
      <c r="Y469" s="99"/>
      <c r="Z469" s="99"/>
    </row>
    <row r="470" spans="1:26" ht="15.75" customHeight="1" x14ac:dyDescent="0.3">
      <c r="A470" s="99"/>
      <c r="B470" s="99"/>
      <c r="C470" s="99"/>
      <c r="D470" s="99"/>
      <c r="E470" s="99"/>
      <c r="F470" s="99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99"/>
      <c r="S470" s="99"/>
      <c r="T470" s="99"/>
      <c r="U470" s="99"/>
      <c r="V470" s="99"/>
      <c r="W470" s="99"/>
      <c r="X470" s="99"/>
      <c r="Y470" s="99"/>
      <c r="Z470" s="99"/>
    </row>
    <row r="471" spans="1:26" ht="15.75" customHeight="1" x14ac:dyDescent="0.3">
      <c r="A471" s="99"/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99"/>
      <c r="S471" s="99"/>
      <c r="T471" s="99"/>
      <c r="U471" s="99"/>
      <c r="V471" s="99"/>
      <c r="W471" s="99"/>
      <c r="X471" s="99"/>
      <c r="Y471" s="99"/>
      <c r="Z471" s="99"/>
    </row>
    <row r="472" spans="1:26" ht="15.75" customHeight="1" x14ac:dyDescent="0.3">
      <c r="A472" s="99"/>
      <c r="B472" s="99"/>
      <c r="C472" s="99"/>
      <c r="D472" s="99"/>
      <c r="E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99"/>
      <c r="S472" s="99"/>
      <c r="T472" s="99"/>
      <c r="U472" s="99"/>
      <c r="V472" s="99"/>
      <c r="W472" s="99"/>
      <c r="X472" s="99"/>
      <c r="Y472" s="99"/>
      <c r="Z472" s="99"/>
    </row>
    <row r="473" spans="1:26" ht="15.75" customHeight="1" x14ac:dyDescent="0.3">
      <c r="A473" s="99"/>
      <c r="B473" s="99"/>
      <c r="C473" s="99"/>
      <c r="D473" s="99"/>
      <c r="E473" s="99"/>
      <c r="F473" s="99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99"/>
      <c r="S473" s="99"/>
      <c r="T473" s="99"/>
      <c r="U473" s="99"/>
      <c r="V473" s="99"/>
      <c r="W473" s="99"/>
      <c r="X473" s="99"/>
      <c r="Y473" s="99"/>
      <c r="Z473" s="99"/>
    </row>
    <row r="474" spans="1:26" ht="15.75" customHeight="1" x14ac:dyDescent="0.3">
      <c r="A474" s="99"/>
      <c r="B474" s="99"/>
      <c r="C474" s="99"/>
      <c r="D474" s="99"/>
      <c r="E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99"/>
      <c r="S474" s="99"/>
      <c r="T474" s="99"/>
      <c r="U474" s="99"/>
      <c r="V474" s="99"/>
      <c r="W474" s="99"/>
      <c r="X474" s="99"/>
      <c r="Y474" s="99"/>
      <c r="Z474" s="99"/>
    </row>
    <row r="475" spans="1:26" ht="15.75" customHeight="1" x14ac:dyDescent="0.3">
      <c r="A475" s="99"/>
      <c r="B475" s="99"/>
      <c r="C475" s="99"/>
      <c r="D475" s="99"/>
      <c r="E475" s="99"/>
      <c r="F475" s="99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99"/>
      <c r="S475" s="99"/>
      <c r="T475" s="99"/>
      <c r="U475" s="99"/>
      <c r="V475" s="99"/>
      <c r="W475" s="99"/>
      <c r="X475" s="99"/>
      <c r="Y475" s="99"/>
      <c r="Z475" s="99"/>
    </row>
    <row r="476" spans="1:26" ht="15.75" customHeight="1" x14ac:dyDescent="0.3">
      <c r="A476" s="99"/>
      <c r="B476" s="99"/>
      <c r="C476" s="99"/>
      <c r="D476" s="99"/>
      <c r="E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99"/>
      <c r="S476" s="99"/>
      <c r="T476" s="99"/>
      <c r="U476" s="99"/>
      <c r="V476" s="99"/>
      <c r="W476" s="99"/>
      <c r="X476" s="99"/>
      <c r="Y476" s="99"/>
      <c r="Z476" s="99"/>
    </row>
    <row r="477" spans="1:26" ht="15.75" customHeight="1" x14ac:dyDescent="0.3">
      <c r="A477" s="99"/>
      <c r="B477" s="99"/>
      <c r="C477" s="99"/>
      <c r="D477" s="99"/>
      <c r="E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99"/>
      <c r="S477" s="99"/>
      <c r="T477" s="99"/>
      <c r="U477" s="99"/>
      <c r="V477" s="99"/>
      <c r="W477" s="99"/>
      <c r="X477" s="99"/>
      <c r="Y477" s="99"/>
      <c r="Z477" s="99"/>
    </row>
    <row r="478" spans="1:26" ht="15.75" customHeight="1" x14ac:dyDescent="0.3">
      <c r="A478" s="99"/>
      <c r="B478" s="99"/>
      <c r="C478" s="99"/>
      <c r="D478" s="99"/>
      <c r="E478" s="99"/>
      <c r="F478" s="99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Q478" s="99"/>
      <c r="R478" s="99"/>
      <c r="S478" s="99"/>
      <c r="T478" s="99"/>
      <c r="U478" s="99"/>
      <c r="V478" s="99"/>
      <c r="W478" s="99"/>
      <c r="X478" s="99"/>
      <c r="Y478" s="99"/>
      <c r="Z478" s="99"/>
    </row>
    <row r="479" spans="1:26" ht="15.75" customHeight="1" x14ac:dyDescent="0.3">
      <c r="A479" s="99"/>
      <c r="B479" s="99"/>
      <c r="C479" s="99"/>
      <c r="D479" s="99"/>
      <c r="E479" s="99"/>
      <c r="F479" s="99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Q479" s="99"/>
      <c r="R479" s="99"/>
      <c r="S479" s="99"/>
      <c r="T479" s="99"/>
      <c r="U479" s="99"/>
      <c r="V479" s="99"/>
      <c r="W479" s="99"/>
      <c r="X479" s="99"/>
      <c r="Y479" s="99"/>
      <c r="Z479" s="99"/>
    </row>
    <row r="480" spans="1:26" ht="15.75" customHeight="1" x14ac:dyDescent="0.3">
      <c r="A480" s="99"/>
      <c r="B480" s="99"/>
      <c r="C480" s="99"/>
      <c r="D480" s="99"/>
      <c r="E480" s="99"/>
      <c r="F480" s="99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Q480" s="99"/>
      <c r="R480" s="99"/>
      <c r="S480" s="99"/>
      <c r="T480" s="99"/>
      <c r="U480" s="99"/>
      <c r="V480" s="99"/>
      <c r="W480" s="99"/>
      <c r="X480" s="99"/>
      <c r="Y480" s="99"/>
      <c r="Z480" s="99"/>
    </row>
    <row r="481" spans="1:26" ht="15.75" customHeight="1" x14ac:dyDescent="0.3">
      <c r="A481" s="99"/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99"/>
      <c r="S481" s="99"/>
      <c r="T481" s="99"/>
      <c r="U481" s="99"/>
      <c r="V481" s="99"/>
      <c r="W481" s="99"/>
      <c r="X481" s="99"/>
      <c r="Y481" s="99"/>
      <c r="Z481" s="99"/>
    </row>
    <row r="482" spans="1:26" ht="15.75" customHeight="1" x14ac:dyDescent="0.3">
      <c r="A482" s="99"/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Q482" s="99"/>
      <c r="R482" s="99"/>
      <c r="S482" s="99"/>
      <c r="T482" s="99"/>
      <c r="U482" s="99"/>
      <c r="V482" s="99"/>
      <c r="W482" s="99"/>
      <c r="X482" s="99"/>
      <c r="Y482" s="99"/>
      <c r="Z482" s="99"/>
    </row>
    <row r="483" spans="1:26" ht="15.75" customHeight="1" x14ac:dyDescent="0.3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99"/>
      <c r="S483" s="99"/>
      <c r="T483" s="99"/>
      <c r="U483" s="99"/>
      <c r="V483" s="99"/>
      <c r="W483" s="99"/>
      <c r="X483" s="99"/>
      <c r="Y483" s="99"/>
      <c r="Z483" s="99"/>
    </row>
    <row r="484" spans="1:26" ht="15.75" customHeight="1" x14ac:dyDescent="0.3">
      <c r="A484" s="99"/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99"/>
      <c r="S484" s="99"/>
      <c r="T484" s="99"/>
      <c r="U484" s="99"/>
      <c r="V484" s="99"/>
      <c r="W484" s="99"/>
      <c r="X484" s="99"/>
      <c r="Y484" s="99"/>
      <c r="Z484" s="99"/>
    </row>
    <row r="485" spans="1:26" ht="15.75" customHeight="1" x14ac:dyDescent="0.3">
      <c r="A485" s="99"/>
      <c r="B485" s="99"/>
      <c r="C485" s="99"/>
      <c r="D485" s="99"/>
      <c r="E485" s="99"/>
      <c r="F485" s="99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Q485" s="99"/>
      <c r="R485" s="99"/>
      <c r="S485" s="99"/>
      <c r="T485" s="99"/>
      <c r="U485" s="99"/>
      <c r="V485" s="99"/>
      <c r="W485" s="99"/>
      <c r="X485" s="99"/>
      <c r="Y485" s="99"/>
      <c r="Z485" s="99"/>
    </row>
    <row r="486" spans="1:26" ht="15.75" customHeight="1" x14ac:dyDescent="0.3">
      <c r="A486" s="99"/>
      <c r="B486" s="99"/>
      <c r="C486" s="99"/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99"/>
      <c r="S486" s="99"/>
      <c r="T486" s="99"/>
      <c r="U486" s="99"/>
      <c r="V486" s="99"/>
      <c r="W486" s="99"/>
      <c r="X486" s="99"/>
      <c r="Y486" s="99"/>
      <c r="Z486" s="99"/>
    </row>
    <row r="487" spans="1:26" ht="15.75" customHeight="1" x14ac:dyDescent="0.3">
      <c r="A487" s="99"/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99"/>
      <c r="S487" s="99"/>
      <c r="T487" s="99"/>
      <c r="U487" s="99"/>
      <c r="V487" s="99"/>
      <c r="W487" s="99"/>
      <c r="X487" s="99"/>
      <c r="Y487" s="99"/>
      <c r="Z487" s="99"/>
    </row>
    <row r="488" spans="1:26" ht="15.75" customHeight="1" x14ac:dyDescent="0.3">
      <c r="A488" s="99"/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Q488" s="99"/>
      <c r="R488" s="99"/>
      <c r="S488" s="99"/>
      <c r="T488" s="99"/>
      <c r="U488" s="99"/>
      <c r="V488" s="99"/>
      <c r="W488" s="99"/>
      <c r="X488" s="99"/>
      <c r="Y488" s="99"/>
      <c r="Z488" s="99"/>
    </row>
    <row r="489" spans="1:26" ht="15.75" customHeight="1" x14ac:dyDescent="0.3">
      <c r="A489" s="99"/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Q489" s="99"/>
      <c r="R489" s="99"/>
      <c r="S489" s="99"/>
      <c r="T489" s="99"/>
      <c r="U489" s="99"/>
      <c r="V489" s="99"/>
      <c r="W489" s="99"/>
      <c r="X489" s="99"/>
      <c r="Y489" s="99"/>
      <c r="Z489" s="99"/>
    </row>
    <row r="490" spans="1:26" ht="15.75" customHeight="1" x14ac:dyDescent="0.3">
      <c r="A490" s="99"/>
      <c r="B490" s="99"/>
      <c r="C490" s="99"/>
      <c r="D490" s="99"/>
      <c r="E490" s="99"/>
      <c r="F490" s="99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Q490" s="99"/>
      <c r="R490" s="99"/>
      <c r="S490" s="99"/>
      <c r="T490" s="99"/>
      <c r="U490" s="99"/>
      <c r="V490" s="99"/>
      <c r="W490" s="99"/>
      <c r="X490" s="99"/>
      <c r="Y490" s="99"/>
      <c r="Z490" s="99"/>
    </row>
    <row r="491" spans="1:26" ht="15.75" customHeight="1" x14ac:dyDescent="0.3">
      <c r="A491" s="99"/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Q491" s="99"/>
      <c r="R491" s="99"/>
      <c r="S491" s="99"/>
      <c r="T491" s="99"/>
      <c r="U491" s="99"/>
      <c r="V491" s="99"/>
      <c r="W491" s="99"/>
      <c r="X491" s="99"/>
      <c r="Y491" s="99"/>
      <c r="Z491" s="99"/>
    </row>
    <row r="492" spans="1:26" ht="15.75" customHeight="1" x14ac:dyDescent="0.3">
      <c r="A492" s="99"/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99"/>
      <c r="S492" s="99"/>
      <c r="T492" s="99"/>
      <c r="U492" s="99"/>
      <c r="V492" s="99"/>
      <c r="W492" s="99"/>
      <c r="X492" s="99"/>
      <c r="Y492" s="99"/>
      <c r="Z492" s="99"/>
    </row>
    <row r="493" spans="1:26" ht="15.75" customHeight="1" x14ac:dyDescent="0.3">
      <c r="A493" s="99"/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Q493" s="99"/>
      <c r="R493" s="99"/>
      <c r="S493" s="99"/>
      <c r="T493" s="99"/>
      <c r="U493" s="99"/>
      <c r="V493" s="99"/>
      <c r="W493" s="99"/>
      <c r="X493" s="99"/>
      <c r="Y493" s="99"/>
      <c r="Z493" s="99"/>
    </row>
    <row r="494" spans="1:26" ht="15.75" customHeight="1" x14ac:dyDescent="0.3">
      <c r="A494" s="99"/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99"/>
      <c r="S494" s="99"/>
      <c r="T494" s="99"/>
      <c r="U494" s="99"/>
      <c r="V494" s="99"/>
      <c r="W494" s="99"/>
      <c r="X494" s="99"/>
      <c r="Y494" s="99"/>
      <c r="Z494" s="99"/>
    </row>
    <row r="495" spans="1:26" ht="15.75" customHeight="1" x14ac:dyDescent="0.3">
      <c r="A495" s="99"/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99"/>
      <c r="S495" s="99"/>
      <c r="T495" s="99"/>
      <c r="U495" s="99"/>
      <c r="V495" s="99"/>
      <c r="W495" s="99"/>
      <c r="X495" s="99"/>
      <c r="Y495" s="99"/>
      <c r="Z495" s="99"/>
    </row>
    <row r="496" spans="1:26" ht="15.75" customHeight="1" x14ac:dyDescent="0.3">
      <c r="A496" s="99"/>
      <c r="B496" s="99"/>
      <c r="C496" s="99"/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99"/>
      <c r="S496" s="99"/>
      <c r="T496" s="99"/>
      <c r="U496" s="99"/>
      <c r="V496" s="99"/>
      <c r="W496" s="99"/>
      <c r="X496" s="99"/>
      <c r="Y496" s="99"/>
      <c r="Z496" s="99"/>
    </row>
    <row r="497" spans="1:26" ht="15.75" customHeight="1" x14ac:dyDescent="0.3">
      <c r="A497" s="99"/>
      <c r="B497" s="99"/>
      <c r="C497" s="99"/>
      <c r="D497" s="99"/>
      <c r="E497" s="99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99"/>
      <c r="S497" s="99"/>
      <c r="T497" s="99"/>
      <c r="U497" s="99"/>
      <c r="V497" s="99"/>
      <c r="W497" s="99"/>
      <c r="X497" s="99"/>
      <c r="Y497" s="99"/>
      <c r="Z497" s="99"/>
    </row>
    <row r="498" spans="1:26" ht="15.75" customHeight="1" x14ac:dyDescent="0.3">
      <c r="A498" s="99"/>
      <c r="B498" s="99"/>
      <c r="C498" s="99"/>
      <c r="D498" s="99"/>
      <c r="E498" s="99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99"/>
      <c r="S498" s="99"/>
      <c r="T498" s="99"/>
      <c r="U498" s="99"/>
      <c r="V498" s="99"/>
      <c r="W498" s="99"/>
      <c r="X498" s="99"/>
      <c r="Y498" s="99"/>
      <c r="Z498" s="99"/>
    </row>
    <row r="499" spans="1:26" ht="15.75" customHeight="1" x14ac:dyDescent="0.3">
      <c r="A499" s="99"/>
      <c r="B499" s="99"/>
      <c r="C499" s="99"/>
      <c r="D499" s="99"/>
      <c r="E499" s="99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99"/>
      <c r="S499" s="99"/>
      <c r="T499" s="99"/>
      <c r="U499" s="99"/>
      <c r="V499" s="99"/>
      <c r="W499" s="99"/>
      <c r="X499" s="99"/>
      <c r="Y499" s="99"/>
      <c r="Z499" s="99"/>
    </row>
    <row r="500" spans="1:26" ht="15.75" customHeight="1" x14ac:dyDescent="0.3">
      <c r="A500" s="99"/>
      <c r="B500" s="99"/>
      <c r="C500" s="99"/>
      <c r="D500" s="99"/>
      <c r="E500" s="99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99"/>
      <c r="S500" s="99"/>
      <c r="T500" s="99"/>
      <c r="U500" s="99"/>
      <c r="V500" s="99"/>
      <c r="W500" s="99"/>
      <c r="X500" s="99"/>
      <c r="Y500" s="99"/>
      <c r="Z500" s="99"/>
    </row>
    <row r="501" spans="1:26" ht="15.75" customHeight="1" x14ac:dyDescent="0.3">
      <c r="A501" s="99"/>
      <c r="B501" s="99"/>
      <c r="C501" s="99"/>
      <c r="D501" s="99"/>
      <c r="E501" s="99"/>
      <c r="F501" s="99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Q501" s="99"/>
      <c r="R501" s="99"/>
      <c r="S501" s="99"/>
      <c r="T501" s="99"/>
      <c r="U501" s="99"/>
      <c r="V501" s="99"/>
      <c r="W501" s="99"/>
      <c r="X501" s="99"/>
      <c r="Y501" s="99"/>
      <c r="Z501" s="99"/>
    </row>
    <row r="502" spans="1:26" ht="15.75" customHeight="1" x14ac:dyDescent="0.3">
      <c r="A502" s="99"/>
      <c r="B502" s="99"/>
      <c r="C502" s="99"/>
      <c r="D502" s="99"/>
      <c r="E502" s="99"/>
      <c r="F502" s="99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Q502" s="99"/>
      <c r="R502" s="99"/>
      <c r="S502" s="99"/>
      <c r="T502" s="99"/>
      <c r="U502" s="99"/>
      <c r="V502" s="99"/>
      <c r="W502" s="99"/>
      <c r="X502" s="99"/>
      <c r="Y502" s="99"/>
      <c r="Z502" s="99"/>
    </row>
    <row r="503" spans="1:26" ht="15.75" customHeight="1" x14ac:dyDescent="0.3">
      <c r="A503" s="99"/>
      <c r="B503" s="99"/>
      <c r="C503" s="99"/>
      <c r="D503" s="99"/>
      <c r="E503" s="99"/>
      <c r="F503" s="99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Q503" s="99"/>
      <c r="R503" s="99"/>
      <c r="S503" s="99"/>
      <c r="T503" s="99"/>
      <c r="U503" s="99"/>
      <c r="V503" s="99"/>
      <c r="W503" s="99"/>
      <c r="X503" s="99"/>
      <c r="Y503" s="99"/>
      <c r="Z503" s="99"/>
    </row>
    <row r="504" spans="1:26" ht="15.75" customHeight="1" x14ac:dyDescent="0.3">
      <c r="A504" s="99"/>
      <c r="B504" s="99"/>
      <c r="C504" s="99"/>
      <c r="D504" s="99"/>
      <c r="E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99"/>
      <c r="S504" s="99"/>
      <c r="T504" s="99"/>
      <c r="U504" s="99"/>
      <c r="V504" s="99"/>
      <c r="W504" s="99"/>
      <c r="X504" s="99"/>
      <c r="Y504" s="99"/>
      <c r="Z504" s="99"/>
    </row>
    <row r="505" spans="1:26" ht="15.75" customHeight="1" x14ac:dyDescent="0.3">
      <c r="A505" s="99"/>
      <c r="B505" s="99"/>
      <c r="C505" s="99"/>
      <c r="D505" s="99"/>
      <c r="E505" s="99"/>
      <c r="F505" s="99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Q505" s="99"/>
      <c r="R505" s="99"/>
      <c r="S505" s="99"/>
      <c r="T505" s="99"/>
      <c r="U505" s="99"/>
      <c r="V505" s="99"/>
      <c r="W505" s="99"/>
      <c r="X505" s="99"/>
      <c r="Y505" s="99"/>
      <c r="Z505" s="99"/>
    </row>
    <row r="506" spans="1:26" ht="15.75" customHeight="1" x14ac:dyDescent="0.3">
      <c r="A506" s="99"/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99"/>
      <c r="S506" s="99"/>
      <c r="T506" s="99"/>
      <c r="U506" s="99"/>
      <c r="V506" s="99"/>
      <c r="W506" s="99"/>
      <c r="X506" s="99"/>
      <c r="Y506" s="99"/>
      <c r="Z506" s="99"/>
    </row>
    <row r="507" spans="1:26" ht="15.75" customHeight="1" x14ac:dyDescent="0.3">
      <c r="A507" s="99"/>
      <c r="B507" s="99"/>
      <c r="C507" s="99"/>
      <c r="D507" s="99"/>
      <c r="E507" s="99"/>
      <c r="F507" s="99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99"/>
      <c r="S507" s="99"/>
      <c r="T507" s="99"/>
      <c r="U507" s="99"/>
      <c r="V507" s="99"/>
      <c r="W507" s="99"/>
      <c r="X507" s="99"/>
      <c r="Y507" s="99"/>
      <c r="Z507" s="99"/>
    </row>
    <row r="508" spans="1:26" ht="15.75" customHeight="1" x14ac:dyDescent="0.3">
      <c r="A508" s="99"/>
      <c r="B508" s="99"/>
      <c r="C508" s="99"/>
      <c r="D508" s="99"/>
      <c r="E508" s="99"/>
      <c r="F508" s="99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Q508" s="99"/>
      <c r="R508" s="99"/>
      <c r="S508" s="99"/>
      <c r="T508" s="99"/>
      <c r="U508" s="99"/>
      <c r="V508" s="99"/>
      <c r="W508" s="99"/>
      <c r="X508" s="99"/>
      <c r="Y508" s="99"/>
      <c r="Z508" s="99"/>
    </row>
    <row r="509" spans="1:26" ht="15.75" customHeight="1" x14ac:dyDescent="0.3">
      <c r="A509" s="99"/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99"/>
      <c r="S509" s="99"/>
      <c r="T509" s="99"/>
      <c r="U509" s="99"/>
      <c r="V509" s="99"/>
      <c r="W509" s="99"/>
      <c r="X509" s="99"/>
      <c r="Y509" s="99"/>
      <c r="Z509" s="99"/>
    </row>
    <row r="510" spans="1:26" ht="15.75" customHeight="1" x14ac:dyDescent="0.3">
      <c r="A510" s="99"/>
      <c r="B510" s="99"/>
      <c r="C510" s="99"/>
      <c r="D510" s="99"/>
      <c r="E510" s="99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99"/>
      <c r="S510" s="99"/>
      <c r="T510" s="99"/>
      <c r="U510" s="99"/>
      <c r="V510" s="99"/>
      <c r="W510" s="99"/>
      <c r="X510" s="99"/>
      <c r="Y510" s="99"/>
      <c r="Z510" s="99"/>
    </row>
    <row r="511" spans="1:26" ht="15.75" customHeight="1" x14ac:dyDescent="0.3">
      <c r="A511" s="99"/>
      <c r="B511" s="99"/>
      <c r="C511" s="99"/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99"/>
      <c r="S511" s="99"/>
      <c r="T511" s="99"/>
      <c r="U511" s="99"/>
      <c r="V511" s="99"/>
      <c r="W511" s="99"/>
      <c r="X511" s="99"/>
      <c r="Y511" s="99"/>
      <c r="Z511" s="99"/>
    </row>
    <row r="512" spans="1:26" ht="15.75" customHeight="1" x14ac:dyDescent="0.3">
      <c r="A512" s="99"/>
      <c r="B512" s="99"/>
      <c r="C512" s="99"/>
      <c r="D512" s="99"/>
      <c r="E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9"/>
      <c r="V512" s="99"/>
      <c r="W512" s="99"/>
      <c r="X512" s="99"/>
      <c r="Y512" s="99"/>
      <c r="Z512" s="99"/>
    </row>
    <row r="513" spans="1:26" ht="15.75" customHeight="1" x14ac:dyDescent="0.3">
      <c r="A513" s="99"/>
      <c r="B513" s="99"/>
      <c r="C513" s="99"/>
      <c r="D513" s="99"/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99"/>
      <c r="S513" s="99"/>
      <c r="T513" s="99"/>
      <c r="U513" s="99"/>
      <c r="V513" s="99"/>
      <c r="W513" s="99"/>
      <c r="X513" s="99"/>
      <c r="Y513" s="99"/>
      <c r="Z513" s="99"/>
    </row>
    <row r="514" spans="1:26" ht="15.75" customHeight="1" x14ac:dyDescent="0.3">
      <c r="A514" s="99"/>
      <c r="B514" s="99"/>
      <c r="C514" s="99"/>
      <c r="D514" s="99"/>
      <c r="E514" s="99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99"/>
      <c r="S514" s="99"/>
      <c r="T514" s="99"/>
      <c r="U514" s="99"/>
      <c r="V514" s="99"/>
      <c r="W514" s="99"/>
      <c r="X514" s="99"/>
      <c r="Y514" s="99"/>
      <c r="Z514" s="99"/>
    </row>
    <row r="515" spans="1:26" ht="15.75" customHeight="1" x14ac:dyDescent="0.3">
      <c r="A515" s="99"/>
      <c r="B515" s="99"/>
      <c r="C515" s="99"/>
      <c r="D515" s="99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99"/>
      <c r="S515" s="99"/>
      <c r="T515" s="99"/>
      <c r="U515" s="99"/>
      <c r="V515" s="99"/>
      <c r="W515" s="99"/>
      <c r="X515" s="99"/>
      <c r="Y515" s="99"/>
      <c r="Z515" s="99"/>
    </row>
    <row r="516" spans="1:26" ht="15.75" customHeight="1" x14ac:dyDescent="0.3">
      <c r="A516" s="99"/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9"/>
      <c r="S516" s="99"/>
      <c r="T516" s="99"/>
      <c r="U516" s="99"/>
      <c r="V516" s="99"/>
      <c r="W516" s="99"/>
      <c r="X516" s="99"/>
      <c r="Y516" s="99"/>
      <c r="Z516" s="99"/>
    </row>
    <row r="517" spans="1:26" ht="15.75" customHeight="1" x14ac:dyDescent="0.3">
      <c r="A517" s="99"/>
      <c r="B517" s="99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9"/>
      <c r="V517" s="99"/>
      <c r="W517" s="99"/>
      <c r="X517" s="99"/>
      <c r="Y517" s="99"/>
      <c r="Z517" s="99"/>
    </row>
    <row r="518" spans="1:26" ht="15.75" customHeight="1" x14ac:dyDescent="0.3">
      <c r="A518" s="99"/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9"/>
      <c r="V518" s="99"/>
      <c r="W518" s="99"/>
      <c r="X518" s="99"/>
      <c r="Y518" s="99"/>
      <c r="Z518" s="99"/>
    </row>
    <row r="519" spans="1:26" ht="15.75" customHeight="1" x14ac:dyDescent="0.3">
      <c r="A519" s="99"/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9"/>
      <c r="V519" s="99"/>
      <c r="W519" s="99"/>
      <c r="X519" s="99"/>
      <c r="Y519" s="99"/>
      <c r="Z519" s="99"/>
    </row>
    <row r="520" spans="1:26" ht="15.75" customHeight="1" x14ac:dyDescent="0.3">
      <c r="A520" s="99"/>
      <c r="B520" s="99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  <c r="Y520" s="99"/>
      <c r="Z520" s="99"/>
    </row>
    <row r="521" spans="1:26" ht="15.75" customHeight="1" x14ac:dyDescent="0.3">
      <c r="A521" s="99"/>
      <c r="B521" s="99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  <c r="Y521" s="99"/>
      <c r="Z521" s="99"/>
    </row>
    <row r="522" spans="1:26" ht="15.75" customHeight="1" x14ac:dyDescent="0.3">
      <c r="A522" s="99"/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  <c r="Y522" s="99"/>
      <c r="Z522" s="99"/>
    </row>
    <row r="523" spans="1:26" ht="15.75" customHeight="1" x14ac:dyDescent="0.3">
      <c r="A523" s="99"/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  <c r="Y523" s="99"/>
      <c r="Z523" s="99"/>
    </row>
    <row r="524" spans="1:26" ht="15.75" customHeight="1" x14ac:dyDescent="0.3">
      <c r="A524" s="99"/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  <c r="Y524" s="99"/>
      <c r="Z524" s="99"/>
    </row>
    <row r="525" spans="1:26" ht="15.75" customHeight="1" x14ac:dyDescent="0.3">
      <c r="A525" s="99"/>
      <c r="B525" s="99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  <c r="Y525" s="99"/>
      <c r="Z525" s="99"/>
    </row>
    <row r="526" spans="1:26" ht="15.75" customHeight="1" x14ac:dyDescent="0.3">
      <c r="A526" s="99"/>
      <c r="B526" s="99"/>
      <c r="C526" s="99"/>
      <c r="D526" s="99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9"/>
      <c r="V526" s="99"/>
      <c r="W526" s="99"/>
      <c r="X526" s="99"/>
      <c r="Y526" s="99"/>
      <c r="Z526" s="99"/>
    </row>
    <row r="527" spans="1:26" ht="15.75" customHeight="1" x14ac:dyDescent="0.3">
      <c r="A527" s="99"/>
      <c r="B527" s="99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  <c r="Y527" s="99"/>
      <c r="Z527" s="99"/>
    </row>
    <row r="528" spans="1:26" ht="15.75" customHeight="1" x14ac:dyDescent="0.3">
      <c r="A528" s="99"/>
      <c r="B528" s="99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  <c r="Y528" s="99"/>
      <c r="Z528" s="99"/>
    </row>
    <row r="529" spans="1:26" ht="15.75" customHeight="1" x14ac:dyDescent="0.3">
      <c r="A529" s="99"/>
      <c r="B529" s="99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  <c r="Y529" s="99"/>
      <c r="Z529" s="99"/>
    </row>
    <row r="530" spans="1:26" ht="15.75" customHeight="1" x14ac:dyDescent="0.3">
      <c r="A530" s="99"/>
      <c r="B530" s="99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  <c r="Y530" s="99"/>
      <c r="Z530" s="99"/>
    </row>
    <row r="531" spans="1:26" ht="15.75" customHeight="1" x14ac:dyDescent="0.3">
      <c r="A531" s="99"/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  <c r="Y531" s="99"/>
      <c r="Z531" s="99"/>
    </row>
    <row r="532" spans="1:26" ht="15.75" customHeight="1" x14ac:dyDescent="0.3">
      <c r="A532" s="99"/>
      <c r="B532" s="99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  <c r="Y532" s="99"/>
      <c r="Z532" s="99"/>
    </row>
    <row r="533" spans="1:26" ht="15.75" customHeight="1" x14ac:dyDescent="0.3">
      <c r="A533" s="99"/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  <c r="Y533" s="99"/>
      <c r="Z533" s="99"/>
    </row>
    <row r="534" spans="1:26" ht="15.75" customHeight="1" x14ac:dyDescent="0.3">
      <c r="A534" s="99"/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  <c r="Y534" s="99"/>
      <c r="Z534" s="99"/>
    </row>
    <row r="535" spans="1:26" ht="15.75" customHeight="1" x14ac:dyDescent="0.3">
      <c r="A535" s="99"/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  <c r="Y535" s="99"/>
      <c r="Z535" s="99"/>
    </row>
    <row r="536" spans="1:26" ht="15.75" customHeight="1" x14ac:dyDescent="0.3">
      <c r="A536" s="99"/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  <c r="Y536" s="99"/>
      <c r="Z536" s="99"/>
    </row>
    <row r="537" spans="1:26" ht="15.75" customHeight="1" x14ac:dyDescent="0.3">
      <c r="A537" s="99"/>
      <c r="B537" s="99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  <c r="Y537" s="99"/>
      <c r="Z537" s="99"/>
    </row>
    <row r="538" spans="1:26" ht="15.75" customHeight="1" x14ac:dyDescent="0.3">
      <c r="A538" s="99"/>
      <c r="B538" s="99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  <c r="Y538" s="99"/>
      <c r="Z538" s="99"/>
    </row>
    <row r="539" spans="1:26" ht="15.75" customHeight="1" x14ac:dyDescent="0.3">
      <c r="A539" s="99"/>
      <c r="B539" s="99"/>
      <c r="C539" s="99"/>
      <c r="D539" s="99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99"/>
      <c r="S539" s="99"/>
      <c r="T539" s="99"/>
      <c r="U539" s="99"/>
      <c r="V539" s="99"/>
      <c r="W539" s="99"/>
      <c r="X539" s="99"/>
      <c r="Y539" s="99"/>
      <c r="Z539" s="99"/>
    </row>
    <row r="540" spans="1:26" ht="15.75" customHeight="1" x14ac:dyDescent="0.3">
      <c r="A540" s="99"/>
      <c r="B540" s="99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  <c r="Y540" s="99"/>
      <c r="Z540" s="99"/>
    </row>
    <row r="541" spans="1:26" ht="15.75" customHeight="1" x14ac:dyDescent="0.3">
      <c r="A541" s="99"/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  <c r="Y541" s="99"/>
      <c r="Z541" s="99"/>
    </row>
    <row r="542" spans="1:26" ht="15.75" customHeight="1" x14ac:dyDescent="0.3">
      <c r="A542" s="99"/>
      <c r="B542" s="99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  <c r="Y542" s="99"/>
      <c r="Z542" s="99"/>
    </row>
    <row r="543" spans="1:26" ht="15.75" customHeight="1" x14ac:dyDescent="0.3">
      <c r="A543" s="99"/>
      <c r="B543" s="99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  <c r="Y543" s="99"/>
      <c r="Z543" s="99"/>
    </row>
    <row r="544" spans="1:26" ht="15.75" customHeight="1" x14ac:dyDescent="0.3">
      <c r="A544" s="99"/>
      <c r="B544" s="99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</row>
    <row r="545" spans="1:26" ht="15.75" customHeight="1" x14ac:dyDescent="0.3">
      <c r="A545" s="99"/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</row>
    <row r="546" spans="1:26" ht="15.75" customHeight="1" x14ac:dyDescent="0.3">
      <c r="A546" s="99"/>
      <c r="B546" s="99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</row>
    <row r="547" spans="1:26" ht="15.75" customHeight="1" x14ac:dyDescent="0.3">
      <c r="A547" s="99"/>
      <c r="B547" s="99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</row>
    <row r="548" spans="1:26" ht="15.75" customHeight="1" x14ac:dyDescent="0.3">
      <c r="A548" s="99"/>
      <c r="B548" s="99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</row>
    <row r="549" spans="1:26" ht="15.75" customHeight="1" x14ac:dyDescent="0.3">
      <c r="A549" s="99"/>
      <c r="B549" s="99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</row>
    <row r="550" spans="1:26" ht="15.75" customHeight="1" x14ac:dyDescent="0.3">
      <c r="A550" s="99"/>
      <c r="B550" s="99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  <c r="Y550" s="99"/>
      <c r="Z550" s="99"/>
    </row>
    <row r="551" spans="1:26" ht="15.75" customHeight="1" x14ac:dyDescent="0.3">
      <c r="A551" s="99"/>
      <c r="B551" s="99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  <c r="Y551" s="99"/>
      <c r="Z551" s="99"/>
    </row>
    <row r="552" spans="1:26" ht="15.75" customHeight="1" x14ac:dyDescent="0.3">
      <c r="A552" s="99"/>
      <c r="B552" s="99"/>
      <c r="C552" s="99"/>
      <c r="D552" s="99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99"/>
      <c r="S552" s="99"/>
      <c r="T552" s="99"/>
      <c r="U552" s="99"/>
      <c r="V552" s="99"/>
      <c r="W552" s="99"/>
      <c r="X552" s="99"/>
      <c r="Y552" s="99"/>
      <c r="Z552" s="99"/>
    </row>
    <row r="553" spans="1:26" ht="15.75" customHeight="1" x14ac:dyDescent="0.3">
      <c r="A553" s="99"/>
      <c r="B553" s="99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  <c r="Y553" s="99"/>
      <c r="Z553" s="99"/>
    </row>
    <row r="554" spans="1:26" ht="15.75" customHeight="1" x14ac:dyDescent="0.3">
      <c r="A554" s="99"/>
      <c r="B554" s="99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  <c r="Y554" s="99"/>
      <c r="Z554" s="99"/>
    </row>
    <row r="555" spans="1:26" ht="15.75" customHeight="1" x14ac:dyDescent="0.3">
      <c r="A555" s="99"/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  <c r="Y555" s="99"/>
      <c r="Z555" s="99"/>
    </row>
    <row r="556" spans="1:26" ht="15.75" customHeight="1" x14ac:dyDescent="0.3">
      <c r="A556" s="99"/>
      <c r="B556" s="99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  <c r="Y556" s="99"/>
      <c r="Z556" s="99"/>
    </row>
    <row r="557" spans="1:26" ht="15.75" customHeight="1" x14ac:dyDescent="0.3">
      <c r="A557" s="99"/>
      <c r="B557" s="99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  <c r="Y557" s="99"/>
      <c r="Z557" s="99"/>
    </row>
    <row r="558" spans="1:26" ht="15.75" customHeight="1" x14ac:dyDescent="0.3">
      <c r="A558" s="99"/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  <c r="Y558" s="99"/>
      <c r="Z558" s="99"/>
    </row>
    <row r="559" spans="1:26" ht="15.75" customHeight="1" x14ac:dyDescent="0.3">
      <c r="A559" s="99"/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  <c r="Y559" s="99"/>
      <c r="Z559" s="99"/>
    </row>
    <row r="560" spans="1:26" ht="15.75" customHeight="1" x14ac:dyDescent="0.3">
      <c r="A560" s="99"/>
      <c r="B560" s="99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  <c r="Y560" s="99"/>
      <c r="Z560" s="99"/>
    </row>
    <row r="561" spans="1:26" ht="15.75" customHeight="1" x14ac:dyDescent="0.3">
      <c r="A561" s="99"/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</row>
    <row r="562" spans="1:26" ht="15.75" customHeight="1" x14ac:dyDescent="0.3">
      <c r="A562" s="99"/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</row>
    <row r="563" spans="1:26" ht="15.75" customHeight="1" x14ac:dyDescent="0.3">
      <c r="A563" s="99"/>
      <c r="B563" s="99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</row>
    <row r="564" spans="1:26" ht="15.75" customHeight="1" x14ac:dyDescent="0.3">
      <c r="A564" s="99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</row>
    <row r="565" spans="1:26" ht="15.75" customHeight="1" x14ac:dyDescent="0.3">
      <c r="A565" s="99"/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</row>
    <row r="566" spans="1:26" ht="15.75" customHeight="1" x14ac:dyDescent="0.3">
      <c r="A566" s="99"/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</row>
    <row r="567" spans="1:26" ht="15.75" customHeight="1" x14ac:dyDescent="0.3">
      <c r="A567" s="99"/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</row>
    <row r="568" spans="1:26" ht="15.75" customHeight="1" x14ac:dyDescent="0.3">
      <c r="A568" s="99"/>
      <c r="B568" s="99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</row>
    <row r="569" spans="1:26" ht="15.75" customHeight="1" x14ac:dyDescent="0.3">
      <c r="A569" s="99"/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</row>
    <row r="570" spans="1:26" ht="15.75" customHeight="1" x14ac:dyDescent="0.3">
      <c r="A570" s="99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</row>
    <row r="571" spans="1:26" ht="15.75" customHeight="1" x14ac:dyDescent="0.3">
      <c r="A571" s="99"/>
      <c r="B571" s="99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  <c r="Y571" s="99"/>
      <c r="Z571" s="99"/>
    </row>
    <row r="572" spans="1:26" ht="15.75" customHeight="1" x14ac:dyDescent="0.3">
      <c r="A572" s="99"/>
      <c r="B572" s="99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  <c r="Y572" s="99"/>
      <c r="Z572" s="99"/>
    </row>
    <row r="573" spans="1:26" ht="15.75" customHeight="1" x14ac:dyDescent="0.3">
      <c r="A573" s="99"/>
      <c r="B573" s="99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  <c r="Y573" s="99"/>
      <c r="Z573" s="99"/>
    </row>
    <row r="574" spans="1:26" ht="15.75" customHeight="1" x14ac:dyDescent="0.3">
      <c r="A574" s="99"/>
      <c r="B574" s="99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  <c r="Y574" s="99"/>
      <c r="Z574" s="99"/>
    </row>
    <row r="575" spans="1:26" ht="15.75" customHeight="1" x14ac:dyDescent="0.3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  <c r="Y575" s="99"/>
      <c r="Z575" s="99"/>
    </row>
    <row r="576" spans="1:26" ht="15.75" customHeight="1" x14ac:dyDescent="0.3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  <c r="Y576" s="99"/>
      <c r="Z576" s="99"/>
    </row>
    <row r="577" spans="1:26" ht="15.75" customHeight="1" x14ac:dyDescent="0.3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  <c r="Y577" s="99"/>
      <c r="Z577" s="99"/>
    </row>
    <row r="578" spans="1:26" ht="15.75" customHeight="1" x14ac:dyDescent="0.3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99"/>
      <c r="S578" s="99"/>
      <c r="T578" s="99"/>
      <c r="U578" s="99"/>
      <c r="V578" s="99"/>
      <c r="W578" s="99"/>
      <c r="X578" s="99"/>
      <c r="Y578" s="99"/>
      <c r="Z578" s="99"/>
    </row>
    <row r="579" spans="1:26" ht="15.75" customHeight="1" x14ac:dyDescent="0.3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  <c r="Y579" s="99"/>
      <c r="Z579" s="99"/>
    </row>
    <row r="580" spans="1:26" ht="15.75" customHeight="1" x14ac:dyDescent="0.3">
      <c r="A580" s="99"/>
      <c r="B580" s="99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</row>
    <row r="581" spans="1:26" ht="15.75" customHeight="1" x14ac:dyDescent="0.3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</row>
    <row r="582" spans="1:26" ht="15.75" customHeight="1" x14ac:dyDescent="0.3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</row>
    <row r="583" spans="1:26" ht="15.75" customHeight="1" x14ac:dyDescent="0.3">
      <c r="A583" s="99"/>
      <c r="B583" s="99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</row>
    <row r="584" spans="1:26" ht="15.75" customHeight="1" x14ac:dyDescent="0.3">
      <c r="A584" s="99"/>
      <c r="B584" s="99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</row>
    <row r="585" spans="1:26" ht="15.75" customHeight="1" x14ac:dyDescent="0.3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  <c r="Y585" s="99"/>
      <c r="Z585" s="99"/>
    </row>
    <row r="586" spans="1:26" ht="15.75" customHeight="1" x14ac:dyDescent="0.3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  <c r="Y586" s="99"/>
      <c r="Z586" s="99"/>
    </row>
    <row r="587" spans="1:26" ht="15.75" customHeight="1" x14ac:dyDescent="0.3">
      <c r="A587" s="99"/>
      <c r="B587" s="99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  <c r="Y587" s="99"/>
      <c r="Z587" s="99"/>
    </row>
    <row r="588" spans="1:26" ht="15.75" customHeight="1" x14ac:dyDescent="0.3">
      <c r="A588" s="99"/>
      <c r="B588" s="99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  <c r="Y588" s="99"/>
      <c r="Z588" s="99"/>
    </row>
    <row r="589" spans="1:26" ht="15.75" customHeight="1" x14ac:dyDescent="0.3">
      <c r="A589" s="99"/>
      <c r="B589" s="99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  <c r="Y589" s="99"/>
      <c r="Z589" s="99"/>
    </row>
    <row r="590" spans="1:26" ht="15.75" customHeight="1" x14ac:dyDescent="0.3">
      <c r="A590" s="99"/>
      <c r="B590" s="99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  <c r="Y590" s="99"/>
      <c r="Z590" s="99"/>
    </row>
    <row r="591" spans="1:26" ht="15.75" customHeight="1" x14ac:dyDescent="0.3">
      <c r="A591" s="99"/>
      <c r="B591" s="99"/>
      <c r="C591" s="99"/>
      <c r="D591" s="99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99"/>
      <c r="S591" s="99"/>
      <c r="T591" s="99"/>
      <c r="U591" s="99"/>
      <c r="V591" s="99"/>
      <c r="W591" s="99"/>
      <c r="X591" s="99"/>
      <c r="Y591" s="99"/>
      <c r="Z591" s="99"/>
    </row>
    <row r="592" spans="1:26" ht="15.75" customHeight="1" x14ac:dyDescent="0.3">
      <c r="A592" s="99"/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</row>
    <row r="593" spans="1:26" ht="15.75" customHeight="1" x14ac:dyDescent="0.3">
      <c r="A593" s="99"/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  <c r="Y593" s="99"/>
      <c r="Z593" s="99"/>
    </row>
    <row r="594" spans="1:26" ht="15.75" customHeight="1" x14ac:dyDescent="0.3">
      <c r="A594" s="99"/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  <c r="Y594" s="99"/>
      <c r="Z594" s="99"/>
    </row>
    <row r="595" spans="1:26" ht="15.75" customHeight="1" x14ac:dyDescent="0.3">
      <c r="A595" s="99"/>
      <c r="B595" s="99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  <c r="Y595" s="99"/>
      <c r="Z595" s="99"/>
    </row>
    <row r="596" spans="1:26" ht="15.75" customHeight="1" x14ac:dyDescent="0.3">
      <c r="A596" s="99"/>
      <c r="B596" s="99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  <c r="Y596" s="99"/>
      <c r="Z596" s="99"/>
    </row>
    <row r="597" spans="1:26" ht="15.75" customHeight="1" x14ac:dyDescent="0.3">
      <c r="A597" s="99"/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  <c r="Y597" s="99"/>
      <c r="Z597" s="99"/>
    </row>
    <row r="598" spans="1:26" ht="15.75" customHeight="1" x14ac:dyDescent="0.3">
      <c r="A598" s="99"/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  <c r="Y598" s="99"/>
      <c r="Z598" s="99"/>
    </row>
    <row r="599" spans="1:26" ht="15.75" customHeight="1" x14ac:dyDescent="0.3">
      <c r="A599" s="99"/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  <c r="Y599" s="99"/>
      <c r="Z599" s="99"/>
    </row>
    <row r="600" spans="1:26" ht="15.75" customHeight="1" x14ac:dyDescent="0.3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  <c r="Y600" s="99"/>
      <c r="Z600" s="99"/>
    </row>
    <row r="601" spans="1:26" ht="15.75" customHeight="1" x14ac:dyDescent="0.3">
      <c r="A601" s="99"/>
      <c r="B601" s="99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  <c r="Y601" s="99"/>
      <c r="Z601" s="99"/>
    </row>
    <row r="602" spans="1:26" ht="15.75" customHeight="1" x14ac:dyDescent="0.3">
      <c r="A602" s="99"/>
      <c r="B602" s="99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  <c r="Y602" s="99"/>
      <c r="Z602" s="99"/>
    </row>
    <row r="603" spans="1:26" ht="15.75" customHeight="1" x14ac:dyDescent="0.3">
      <c r="A603" s="99"/>
      <c r="B603" s="99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  <c r="Y603" s="99"/>
      <c r="Z603" s="99"/>
    </row>
    <row r="604" spans="1:26" ht="15.75" customHeight="1" x14ac:dyDescent="0.3">
      <c r="A604" s="99"/>
      <c r="B604" s="99"/>
      <c r="C604" s="99"/>
      <c r="D604" s="99"/>
      <c r="E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Q604" s="99"/>
      <c r="R604" s="99"/>
      <c r="S604" s="99"/>
      <c r="T604" s="99"/>
      <c r="U604" s="99"/>
      <c r="V604" s="99"/>
      <c r="W604" s="99"/>
      <c r="X604" s="99"/>
      <c r="Y604" s="99"/>
      <c r="Z604" s="99"/>
    </row>
    <row r="605" spans="1:26" ht="15.75" customHeight="1" x14ac:dyDescent="0.3">
      <c r="A605" s="99"/>
      <c r="B605" s="99"/>
      <c r="C605" s="99"/>
      <c r="D605" s="99"/>
      <c r="E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Q605" s="99"/>
      <c r="R605" s="99"/>
      <c r="S605" s="99"/>
      <c r="T605" s="99"/>
      <c r="U605" s="99"/>
      <c r="V605" s="99"/>
      <c r="W605" s="99"/>
      <c r="X605" s="99"/>
      <c r="Y605" s="99"/>
      <c r="Z605" s="99"/>
    </row>
    <row r="606" spans="1:26" ht="15.75" customHeight="1" x14ac:dyDescent="0.3">
      <c r="A606" s="99"/>
      <c r="B606" s="99"/>
      <c r="C606" s="99"/>
      <c r="D606" s="99"/>
      <c r="E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Q606" s="99"/>
      <c r="R606" s="99"/>
      <c r="S606" s="99"/>
      <c r="T606" s="99"/>
      <c r="U606" s="99"/>
      <c r="V606" s="99"/>
      <c r="W606" s="99"/>
      <c r="X606" s="99"/>
      <c r="Y606" s="99"/>
      <c r="Z606" s="99"/>
    </row>
    <row r="607" spans="1:26" ht="15.75" customHeight="1" x14ac:dyDescent="0.3">
      <c r="A607" s="99"/>
      <c r="B607" s="99"/>
      <c r="C607" s="99"/>
      <c r="D607" s="99"/>
      <c r="E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Q607" s="99"/>
      <c r="R607" s="99"/>
      <c r="S607" s="99"/>
      <c r="T607" s="99"/>
      <c r="U607" s="99"/>
      <c r="V607" s="99"/>
      <c r="W607" s="99"/>
      <c r="X607" s="99"/>
      <c r="Y607" s="99"/>
      <c r="Z607" s="99"/>
    </row>
    <row r="608" spans="1:26" ht="15.75" customHeight="1" x14ac:dyDescent="0.3">
      <c r="A608" s="99"/>
      <c r="B608" s="99"/>
      <c r="C608" s="99"/>
      <c r="D608" s="99"/>
      <c r="E608" s="99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99"/>
      <c r="S608" s="99"/>
      <c r="T608" s="99"/>
      <c r="U608" s="99"/>
      <c r="V608" s="99"/>
      <c r="W608" s="99"/>
      <c r="X608" s="99"/>
      <c r="Y608" s="99"/>
      <c r="Z608" s="99"/>
    </row>
    <row r="609" spans="1:26" ht="15.75" customHeight="1" x14ac:dyDescent="0.3">
      <c r="A609" s="99"/>
      <c r="B609" s="99"/>
      <c r="C609" s="99"/>
      <c r="D609" s="99"/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  <c r="Y609" s="99"/>
      <c r="Z609" s="99"/>
    </row>
    <row r="610" spans="1:26" ht="15.75" customHeight="1" x14ac:dyDescent="0.3">
      <c r="A610" s="99"/>
      <c r="B610" s="99"/>
      <c r="C610" s="99"/>
      <c r="D610" s="99"/>
      <c r="E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  <c r="Y610" s="99"/>
      <c r="Z610" s="99"/>
    </row>
    <row r="611" spans="1:26" ht="15.75" customHeight="1" x14ac:dyDescent="0.3">
      <c r="A611" s="99"/>
      <c r="B611" s="99"/>
      <c r="C611" s="99"/>
      <c r="D611" s="99"/>
      <c r="E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  <c r="Y611" s="99"/>
      <c r="Z611" s="99"/>
    </row>
    <row r="612" spans="1:26" ht="15.75" customHeight="1" x14ac:dyDescent="0.3">
      <c r="A612" s="99"/>
      <c r="B612" s="99"/>
      <c r="C612" s="99"/>
      <c r="D612" s="99"/>
      <c r="E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  <c r="Y612" s="99"/>
      <c r="Z612" s="99"/>
    </row>
    <row r="613" spans="1:26" ht="15.75" customHeight="1" x14ac:dyDescent="0.3">
      <c r="A613" s="99"/>
      <c r="B613" s="99"/>
      <c r="C613" s="99"/>
      <c r="D613" s="99"/>
      <c r="E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Q613" s="99"/>
      <c r="R613" s="99"/>
      <c r="S613" s="99"/>
      <c r="T613" s="99"/>
      <c r="U613" s="99"/>
      <c r="V613" s="99"/>
      <c r="W613" s="99"/>
      <c r="X613" s="99"/>
      <c r="Y613" s="99"/>
      <c r="Z613" s="99"/>
    </row>
    <row r="614" spans="1:26" ht="15.75" customHeight="1" x14ac:dyDescent="0.3">
      <c r="A614" s="99"/>
      <c r="B614" s="99"/>
      <c r="C614" s="99"/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Q614" s="99"/>
      <c r="R614" s="99"/>
      <c r="S614" s="99"/>
      <c r="T614" s="99"/>
      <c r="U614" s="99"/>
      <c r="V614" s="99"/>
      <c r="W614" s="99"/>
      <c r="X614" s="99"/>
      <c r="Y614" s="99"/>
      <c r="Z614" s="99"/>
    </row>
    <row r="615" spans="1:26" ht="15.75" customHeight="1" x14ac:dyDescent="0.3">
      <c r="A615" s="99"/>
      <c r="B615" s="99"/>
      <c r="C615" s="99"/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Q615" s="99"/>
      <c r="R615" s="99"/>
      <c r="S615" s="99"/>
      <c r="T615" s="99"/>
      <c r="U615" s="99"/>
      <c r="V615" s="99"/>
      <c r="W615" s="99"/>
      <c r="X615" s="99"/>
      <c r="Y615" s="99"/>
      <c r="Z615" s="99"/>
    </row>
    <row r="616" spans="1:26" ht="15.75" customHeight="1" x14ac:dyDescent="0.3">
      <c r="A616" s="99"/>
      <c r="B616" s="99"/>
      <c r="C616" s="99"/>
      <c r="D616" s="99"/>
      <c r="E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Q616" s="99"/>
      <c r="R616" s="99"/>
      <c r="S616" s="99"/>
      <c r="T616" s="99"/>
      <c r="U616" s="99"/>
      <c r="V616" s="99"/>
      <c r="W616" s="99"/>
      <c r="X616" s="99"/>
      <c r="Y616" s="99"/>
      <c r="Z616" s="99"/>
    </row>
    <row r="617" spans="1:26" ht="15.75" customHeight="1" x14ac:dyDescent="0.3">
      <c r="A617" s="99"/>
      <c r="B617" s="99"/>
      <c r="C617" s="99"/>
      <c r="D617" s="99"/>
      <c r="E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Q617" s="99"/>
      <c r="R617" s="99"/>
      <c r="S617" s="99"/>
      <c r="T617" s="99"/>
      <c r="U617" s="99"/>
      <c r="V617" s="99"/>
      <c r="W617" s="99"/>
      <c r="X617" s="99"/>
      <c r="Y617" s="99"/>
      <c r="Z617" s="99"/>
    </row>
    <row r="618" spans="1:26" ht="15.75" customHeight="1" x14ac:dyDescent="0.3">
      <c r="A618" s="99"/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99"/>
      <c r="S618" s="99"/>
      <c r="T618" s="99"/>
      <c r="U618" s="99"/>
      <c r="V618" s="99"/>
      <c r="W618" s="99"/>
      <c r="X618" s="99"/>
      <c r="Y618" s="99"/>
      <c r="Z618" s="99"/>
    </row>
    <row r="619" spans="1:26" ht="15.75" customHeight="1" x14ac:dyDescent="0.3">
      <c r="A619" s="99"/>
      <c r="B619" s="99"/>
      <c r="C619" s="99"/>
      <c r="D619" s="99"/>
      <c r="E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Q619" s="99"/>
      <c r="R619" s="99"/>
      <c r="S619" s="99"/>
      <c r="T619" s="99"/>
      <c r="U619" s="99"/>
      <c r="V619" s="99"/>
      <c r="W619" s="99"/>
      <c r="X619" s="99"/>
      <c r="Y619" s="99"/>
      <c r="Z619" s="99"/>
    </row>
    <row r="620" spans="1:26" ht="15.75" customHeight="1" x14ac:dyDescent="0.3">
      <c r="A620" s="99"/>
      <c r="B620" s="99"/>
      <c r="C620" s="99"/>
      <c r="D620" s="99"/>
      <c r="E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Q620" s="99"/>
      <c r="R620" s="99"/>
      <c r="S620" s="99"/>
      <c r="T620" s="99"/>
      <c r="U620" s="99"/>
      <c r="V620" s="99"/>
      <c r="W620" s="99"/>
      <c r="X620" s="99"/>
      <c r="Y620" s="99"/>
      <c r="Z620" s="99"/>
    </row>
    <row r="621" spans="1:26" ht="15.75" customHeight="1" x14ac:dyDescent="0.3">
      <c r="A621" s="99"/>
      <c r="B621" s="99"/>
      <c r="C621" s="99"/>
      <c r="D621" s="99"/>
      <c r="E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Q621" s="99"/>
      <c r="R621" s="99"/>
      <c r="S621" s="99"/>
      <c r="T621" s="99"/>
      <c r="U621" s="99"/>
      <c r="V621" s="99"/>
      <c r="W621" s="99"/>
      <c r="X621" s="99"/>
      <c r="Y621" s="99"/>
      <c r="Z621" s="99"/>
    </row>
    <row r="622" spans="1:26" ht="15.75" customHeight="1" x14ac:dyDescent="0.3">
      <c r="A622" s="99"/>
      <c r="B622" s="99"/>
      <c r="C622" s="99"/>
      <c r="D622" s="99"/>
      <c r="E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99"/>
      <c r="S622" s="99"/>
      <c r="T622" s="99"/>
      <c r="U622" s="99"/>
      <c r="V622" s="99"/>
      <c r="W622" s="99"/>
      <c r="X622" s="99"/>
      <c r="Y622" s="99"/>
      <c r="Z622" s="99"/>
    </row>
    <row r="623" spans="1:26" ht="15.75" customHeight="1" x14ac:dyDescent="0.3">
      <c r="A623" s="99"/>
      <c r="B623" s="99"/>
      <c r="C623" s="99"/>
      <c r="D623" s="99"/>
      <c r="E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99"/>
      <c r="S623" s="99"/>
      <c r="T623" s="99"/>
      <c r="U623" s="99"/>
      <c r="V623" s="99"/>
      <c r="W623" s="99"/>
      <c r="X623" s="99"/>
      <c r="Y623" s="99"/>
      <c r="Z623" s="99"/>
    </row>
    <row r="624" spans="1:26" ht="15.75" customHeight="1" x14ac:dyDescent="0.3">
      <c r="A624" s="99"/>
      <c r="B624" s="99"/>
      <c r="C624" s="99"/>
      <c r="D624" s="99"/>
      <c r="E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99"/>
      <c r="S624" s="99"/>
      <c r="T624" s="99"/>
      <c r="U624" s="99"/>
      <c r="V624" s="99"/>
      <c r="W624" s="99"/>
      <c r="X624" s="99"/>
      <c r="Y624" s="99"/>
      <c r="Z624" s="99"/>
    </row>
    <row r="625" spans="1:26" ht="15.75" customHeight="1" x14ac:dyDescent="0.3">
      <c r="A625" s="99"/>
      <c r="B625" s="99"/>
      <c r="C625" s="99"/>
      <c r="D625" s="99"/>
      <c r="E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99"/>
      <c r="S625" s="99"/>
      <c r="T625" s="99"/>
      <c r="U625" s="99"/>
      <c r="V625" s="99"/>
      <c r="W625" s="99"/>
      <c r="X625" s="99"/>
      <c r="Y625" s="99"/>
      <c r="Z625" s="99"/>
    </row>
    <row r="626" spans="1:26" ht="15.75" customHeight="1" x14ac:dyDescent="0.3">
      <c r="A626" s="99"/>
      <c r="B626" s="99"/>
      <c r="C626" s="99"/>
      <c r="D626" s="99"/>
      <c r="E626" s="99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Q626" s="99"/>
      <c r="R626" s="99"/>
      <c r="S626" s="99"/>
      <c r="T626" s="99"/>
      <c r="U626" s="99"/>
      <c r="V626" s="99"/>
      <c r="W626" s="99"/>
      <c r="X626" s="99"/>
      <c r="Y626" s="99"/>
      <c r="Z626" s="99"/>
    </row>
    <row r="627" spans="1:26" ht="15.75" customHeight="1" x14ac:dyDescent="0.3">
      <c r="A627" s="99"/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  <c r="P627" s="99"/>
      <c r="Q627" s="99"/>
      <c r="R627" s="99"/>
      <c r="S627" s="99"/>
      <c r="T627" s="99"/>
      <c r="U627" s="99"/>
      <c r="V627" s="99"/>
      <c r="W627" s="99"/>
      <c r="X627" s="99"/>
      <c r="Y627" s="99"/>
      <c r="Z627" s="99"/>
    </row>
    <row r="628" spans="1:26" ht="15.75" customHeight="1" x14ac:dyDescent="0.3">
      <c r="A628" s="99"/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  <c r="P628" s="99"/>
      <c r="Q628" s="99"/>
      <c r="R628" s="99"/>
      <c r="S628" s="99"/>
      <c r="T628" s="99"/>
      <c r="U628" s="99"/>
      <c r="V628" s="99"/>
      <c r="W628" s="99"/>
      <c r="X628" s="99"/>
      <c r="Y628" s="99"/>
      <c r="Z628" s="99"/>
    </row>
    <row r="629" spans="1:26" ht="15.75" customHeight="1" x14ac:dyDescent="0.3">
      <c r="A629" s="99"/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  <c r="P629" s="99"/>
      <c r="Q629" s="99"/>
      <c r="R629" s="99"/>
      <c r="S629" s="99"/>
      <c r="T629" s="99"/>
      <c r="U629" s="99"/>
      <c r="V629" s="99"/>
      <c r="W629" s="99"/>
      <c r="X629" s="99"/>
      <c r="Y629" s="99"/>
      <c r="Z629" s="99"/>
    </row>
    <row r="630" spans="1:26" ht="15.75" customHeight="1" x14ac:dyDescent="0.3">
      <c r="A630" s="99"/>
      <c r="B630" s="99"/>
      <c r="C630" s="99"/>
      <c r="D630" s="99"/>
      <c r="E630" s="99"/>
      <c r="F630" s="99"/>
      <c r="G630" s="99"/>
      <c r="H630" s="99"/>
      <c r="I630" s="99"/>
      <c r="J630" s="99"/>
      <c r="K630" s="99"/>
      <c r="L630" s="99"/>
      <c r="M630" s="99"/>
      <c r="N630" s="99"/>
      <c r="O630" s="99"/>
      <c r="P630" s="99"/>
      <c r="Q630" s="99"/>
      <c r="R630" s="99"/>
      <c r="S630" s="99"/>
      <c r="T630" s="99"/>
      <c r="U630" s="99"/>
      <c r="V630" s="99"/>
      <c r="W630" s="99"/>
      <c r="X630" s="99"/>
      <c r="Y630" s="99"/>
      <c r="Z630" s="99"/>
    </row>
    <row r="631" spans="1:26" ht="15.75" customHeight="1" x14ac:dyDescent="0.3">
      <c r="A631" s="99"/>
      <c r="B631" s="99"/>
      <c r="C631" s="99"/>
      <c r="D631" s="99"/>
      <c r="E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Q631" s="99"/>
      <c r="R631" s="99"/>
      <c r="S631" s="99"/>
      <c r="T631" s="99"/>
      <c r="U631" s="99"/>
      <c r="V631" s="99"/>
      <c r="W631" s="99"/>
      <c r="X631" s="99"/>
      <c r="Y631" s="99"/>
      <c r="Z631" s="99"/>
    </row>
    <row r="632" spans="1:26" ht="15.75" customHeight="1" x14ac:dyDescent="0.3">
      <c r="A632" s="99"/>
      <c r="B632" s="99"/>
      <c r="C632" s="99"/>
      <c r="D632" s="99"/>
      <c r="E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Q632" s="99"/>
      <c r="R632" s="99"/>
      <c r="S632" s="99"/>
      <c r="T632" s="99"/>
      <c r="U632" s="99"/>
      <c r="V632" s="99"/>
      <c r="W632" s="99"/>
      <c r="X632" s="99"/>
      <c r="Y632" s="99"/>
      <c r="Z632" s="99"/>
    </row>
    <row r="633" spans="1:26" ht="15.75" customHeight="1" x14ac:dyDescent="0.3">
      <c r="A633" s="99"/>
      <c r="B633" s="99"/>
      <c r="C633" s="99"/>
      <c r="D633" s="99"/>
      <c r="E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Q633" s="99"/>
      <c r="R633" s="99"/>
      <c r="S633" s="99"/>
      <c r="T633" s="99"/>
      <c r="U633" s="99"/>
      <c r="V633" s="99"/>
      <c r="W633" s="99"/>
      <c r="X633" s="99"/>
      <c r="Y633" s="99"/>
      <c r="Z633" s="99"/>
    </row>
    <row r="634" spans="1:26" ht="15.75" customHeight="1" x14ac:dyDescent="0.3">
      <c r="A634" s="99"/>
      <c r="B634" s="99"/>
      <c r="C634" s="99"/>
      <c r="D634" s="99"/>
      <c r="E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Q634" s="99"/>
      <c r="R634" s="99"/>
      <c r="S634" s="99"/>
      <c r="T634" s="99"/>
      <c r="U634" s="99"/>
      <c r="V634" s="99"/>
      <c r="W634" s="99"/>
      <c r="X634" s="99"/>
      <c r="Y634" s="99"/>
      <c r="Z634" s="99"/>
    </row>
    <row r="635" spans="1:26" ht="15.75" customHeight="1" x14ac:dyDescent="0.3">
      <c r="A635" s="99"/>
      <c r="B635" s="99"/>
      <c r="C635" s="99"/>
      <c r="D635" s="99"/>
      <c r="E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Q635" s="99"/>
      <c r="R635" s="99"/>
      <c r="S635" s="99"/>
      <c r="T635" s="99"/>
      <c r="U635" s="99"/>
      <c r="V635" s="99"/>
      <c r="W635" s="99"/>
      <c r="X635" s="99"/>
      <c r="Y635" s="99"/>
      <c r="Z635" s="99"/>
    </row>
    <row r="636" spans="1:26" ht="15.75" customHeight="1" x14ac:dyDescent="0.3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99"/>
      <c r="S636" s="99"/>
      <c r="T636" s="99"/>
      <c r="U636" s="99"/>
      <c r="V636" s="99"/>
      <c r="W636" s="99"/>
      <c r="X636" s="99"/>
      <c r="Y636" s="99"/>
      <c r="Z636" s="99"/>
    </row>
    <row r="637" spans="1:26" ht="15.75" customHeight="1" x14ac:dyDescent="0.3">
      <c r="A637" s="99"/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99"/>
      <c r="S637" s="99"/>
      <c r="T637" s="99"/>
      <c r="U637" s="99"/>
      <c r="V637" s="99"/>
      <c r="W637" s="99"/>
      <c r="X637" s="99"/>
      <c r="Y637" s="99"/>
      <c r="Z637" s="99"/>
    </row>
    <row r="638" spans="1:26" ht="15.75" customHeight="1" x14ac:dyDescent="0.3">
      <c r="A638" s="99"/>
      <c r="B638" s="99"/>
      <c r="C638" s="99"/>
      <c r="D638" s="99"/>
      <c r="E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Q638" s="99"/>
      <c r="R638" s="99"/>
      <c r="S638" s="99"/>
      <c r="T638" s="99"/>
      <c r="U638" s="99"/>
      <c r="V638" s="99"/>
      <c r="W638" s="99"/>
      <c r="X638" s="99"/>
      <c r="Y638" s="99"/>
      <c r="Z638" s="99"/>
    </row>
    <row r="639" spans="1:26" ht="15.75" customHeight="1" x14ac:dyDescent="0.3">
      <c r="A639" s="99"/>
      <c r="B639" s="99"/>
      <c r="C639" s="99"/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Q639" s="99"/>
      <c r="R639" s="99"/>
      <c r="S639" s="99"/>
      <c r="T639" s="99"/>
      <c r="U639" s="99"/>
      <c r="V639" s="99"/>
      <c r="W639" s="99"/>
      <c r="X639" s="99"/>
      <c r="Y639" s="99"/>
      <c r="Z639" s="99"/>
    </row>
    <row r="640" spans="1:26" ht="15.75" customHeight="1" x14ac:dyDescent="0.3">
      <c r="A640" s="99"/>
      <c r="B640" s="99"/>
      <c r="C640" s="99"/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Q640" s="99"/>
      <c r="R640" s="99"/>
      <c r="S640" s="99"/>
      <c r="T640" s="99"/>
      <c r="U640" s="99"/>
      <c r="V640" s="99"/>
      <c r="W640" s="99"/>
      <c r="X640" s="99"/>
      <c r="Y640" s="99"/>
      <c r="Z640" s="99"/>
    </row>
    <row r="641" spans="1:26" ht="15.75" customHeight="1" x14ac:dyDescent="0.3">
      <c r="A641" s="99"/>
      <c r="B641" s="99"/>
      <c r="C641" s="99"/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Q641" s="99"/>
      <c r="R641" s="99"/>
      <c r="S641" s="99"/>
      <c r="T641" s="99"/>
      <c r="U641" s="99"/>
      <c r="V641" s="99"/>
      <c r="W641" s="99"/>
      <c r="X641" s="99"/>
      <c r="Y641" s="99"/>
      <c r="Z641" s="99"/>
    </row>
    <row r="642" spans="1:26" ht="15.75" customHeight="1" x14ac:dyDescent="0.3">
      <c r="A642" s="99"/>
      <c r="B642" s="99"/>
      <c r="C642" s="99"/>
      <c r="D642" s="99"/>
      <c r="E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Q642" s="99"/>
      <c r="R642" s="99"/>
      <c r="S642" s="99"/>
      <c r="T642" s="99"/>
      <c r="U642" s="99"/>
      <c r="V642" s="99"/>
      <c r="W642" s="99"/>
      <c r="X642" s="99"/>
      <c r="Y642" s="99"/>
      <c r="Z642" s="99"/>
    </row>
    <row r="643" spans="1:26" ht="15.75" customHeight="1" x14ac:dyDescent="0.3">
      <c r="A643" s="99"/>
      <c r="B643" s="99"/>
      <c r="C643" s="99"/>
      <c r="D643" s="99"/>
      <c r="E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Q643" s="99"/>
      <c r="R643" s="99"/>
      <c r="S643" s="99"/>
      <c r="T643" s="99"/>
      <c r="U643" s="99"/>
      <c r="V643" s="99"/>
      <c r="W643" s="99"/>
      <c r="X643" s="99"/>
      <c r="Y643" s="99"/>
      <c r="Z643" s="99"/>
    </row>
    <row r="644" spans="1:26" ht="15.75" customHeight="1" x14ac:dyDescent="0.3">
      <c r="A644" s="99"/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Q644" s="99"/>
      <c r="R644" s="99"/>
      <c r="S644" s="99"/>
      <c r="T644" s="99"/>
      <c r="U644" s="99"/>
      <c r="V644" s="99"/>
      <c r="W644" s="99"/>
      <c r="X644" s="99"/>
      <c r="Y644" s="99"/>
      <c r="Z644" s="99"/>
    </row>
    <row r="645" spans="1:26" ht="15.75" customHeight="1" x14ac:dyDescent="0.3">
      <c r="A645" s="99"/>
      <c r="B645" s="99"/>
      <c r="C645" s="99"/>
      <c r="D645" s="99"/>
      <c r="E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Q645" s="99"/>
      <c r="R645" s="99"/>
      <c r="S645" s="99"/>
      <c r="T645" s="99"/>
      <c r="U645" s="99"/>
      <c r="V645" s="99"/>
      <c r="W645" s="99"/>
      <c r="X645" s="99"/>
      <c r="Y645" s="99"/>
      <c r="Z645" s="99"/>
    </row>
    <row r="646" spans="1:26" ht="15.75" customHeight="1" x14ac:dyDescent="0.3">
      <c r="A646" s="99"/>
      <c r="B646" s="99"/>
      <c r="C646" s="99"/>
      <c r="D646" s="99"/>
      <c r="E646" s="99"/>
      <c r="F646" s="99"/>
      <c r="G646" s="99"/>
      <c r="H646" s="99"/>
      <c r="I646" s="99"/>
      <c r="J646" s="99"/>
      <c r="K646" s="99"/>
      <c r="L646" s="99"/>
      <c r="M646" s="99"/>
      <c r="N646" s="99"/>
      <c r="O646" s="99"/>
      <c r="P646" s="99"/>
      <c r="Q646" s="99"/>
      <c r="R646" s="99"/>
      <c r="S646" s="99"/>
      <c r="T646" s="99"/>
      <c r="U646" s="99"/>
      <c r="V646" s="99"/>
      <c r="W646" s="99"/>
      <c r="X646" s="99"/>
      <c r="Y646" s="99"/>
      <c r="Z646" s="99"/>
    </row>
    <row r="647" spans="1:26" ht="15.75" customHeight="1" x14ac:dyDescent="0.3">
      <c r="A647" s="99"/>
      <c r="B647" s="99"/>
      <c r="C647" s="99"/>
      <c r="D647" s="99"/>
      <c r="E647" s="99"/>
      <c r="F647" s="99"/>
      <c r="G647" s="99"/>
      <c r="H647" s="99"/>
      <c r="I647" s="99"/>
      <c r="J647" s="99"/>
      <c r="K647" s="99"/>
      <c r="L647" s="99"/>
      <c r="M647" s="99"/>
      <c r="N647" s="99"/>
      <c r="O647" s="99"/>
      <c r="P647" s="99"/>
      <c r="Q647" s="99"/>
      <c r="R647" s="99"/>
      <c r="S647" s="99"/>
      <c r="T647" s="99"/>
      <c r="U647" s="99"/>
      <c r="V647" s="99"/>
      <c r="W647" s="99"/>
      <c r="X647" s="99"/>
      <c r="Y647" s="99"/>
      <c r="Z647" s="99"/>
    </row>
    <row r="648" spans="1:26" ht="15.75" customHeight="1" x14ac:dyDescent="0.3">
      <c r="A648" s="99"/>
      <c r="B648" s="99"/>
      <c r="C648" s="99"/>
      <c r="D648" s="99"/>
      <c r="E648" s="99"/>
      <c r="F648" s="99"/>
      <c r="G648" s="99"/>
      <c r="H648" s="99"/>
      <c r="I648" s="99"/>
      <c r="J648" s="99"/>
      <c r="K648" s="99"/>
      <c r="L648" s="99"/>
      <c r="M648" s="99"/>
      <c r="N648" s="99"/>
      <c r="O648" s="99"/>
      <c r="P648" s="99"/>
      <c r="Q648" s="99"/>
      <c r="R648" s="99"/>
      <c r="S648" s="99"/>
      <c r="T648" s="99"/>
      <c r="U648" s="99"/>
      <c r="V648" s="99"/>
      <c r="W648" s="99"/>
      <c r="X648" s="99"/>
      <c r="Y648" s="99"/>
      <c r="Z648" s="99"/>
    </row>
    <row r="649" spans="1:26" ht="15.75" customHeight="1" x14ac:dyDescent="0.3">
      <c r="A649" s="99"/>
      <c r="B649" s="99"/>
      <c r="C649" s="99"/>
      <c r="D649" s="99"/>
      <c r="E649" s="99"/>
      <c r="F649" s="99"/>
      <c r="G649" s="99"/>
      <c r="H649" s="99"/>
      <c r="I649" s="99"/>
      <c r="J649" s="99"/>
      <c r="K649" s="99"/>
      <c r="L649" s="99"/>
      <c r="M649" s="99"/>
      <c r="N649" s="99"/>
      <c r="O649" s="99"/>
      <c r="P649" s="99"/>
      <c r="Q649" s="99"/>
      <c r="R649" s="99"/>
      <c r="S649" s="99"/>
      <c r="T649" s="99"/>
      <c r="U649" s="99"/>
      <c r="V649" s="99"/>
      <c r="W649" s="99"/>
      <c r="X649" s="99"/>
      <c r="Y649" s="99"/>
      <c r="Z649" s="99"/>
    </row>
    <row r="650" spans="1:26" ht="15.75" customHeight="1" x14ac:dyDescent="0.3">
      <c r="A650" s="99"/>
      <c r="B650" s="99"/>
      <c r="C650" s="99"/>
      <c r="D650" s="99"/>
      <c r="E650" s="99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Q650" s="99"/>
      <c r="R650" s="99"/>
      <c r="S650" s="99"/>
      <c r="T650" s="99"/>
      <c r="U650" s="99"/>
      <c r="V650" s="99"/>
      <c r="W650" s="99"/>
      <c r="X650" s="99"/>
      <c r="Y650" s="99"/>
      <c r="Z650" s="99"/>
    </row>
    <row r="651" spans="1:26" ht="15.75" customHeight="1" x14ac:dyDescent="0.3">
      <c r="A651" s="99"/>
      <c r="B651" s="99"/>
      <c r="C651" s="99"/>
      <c r="D651" s="99"/>
      <c r="E651" s="99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Q651" s="99"/>
      <c r="R651" s="99"/>
      <c r="S651" s="99"/>
      <c r="T651" s="99"/>
      <c r="U651" s="99"/>
      <c r="V651" s="99"/>
      <c r="W651" s="99"/>
      <c r="X651" s="99"/>
      <c r="Y651" s="99"/>
      <c r="Z651" s="99"/>
    </row>
    <row r="652" spans="1:26" ht="15.75" customHeight="1" x14ac:dyDescent="0.3">
      <c r="A652" s="99"/>
      <c r="B652" s="99"/>
      <c r="C652" s="99"/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99"/>
      <c r="S652" s="99"/>
      <c r="T652" s="99"/>
      <c r="U652" s="99"/>
      <c r="V652" s="99"/>
      <c r="W652" s="99"/>
      <c r="X652" s="99"/>
      <c r="Y652" s="99"/>
      <c r="Z652" s="99"/>
    </row>
    <row r="653" spans="1:26" ht="15.75" customHeight="1" x14ac:dyDescent="0.3">
      <c r="A653" s="99"/>
      <c r="B653" s="99"/>
      <c r="C653" s="99"/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99"/>
      <c r="S653" s="99"/>
      <c r="T653" s="99"/>
      <c r="U653" s="99"/>
      <c r="V653" s="99"/>
      <c r="W653" s="99"/>
      <c r="X653" s="99"/>
      <c r="Y653" s="99"/>
      <c r="Z653" s="99"/>
    </row>
    <row r="654" spans="1:26" ht="15.75" customHeight="1" x14ac:dyDescent="0.3">
      <c r="A654" s="99"/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99"/>
      <c r="S654" s="99"/>
      <c r="T654" s="99"/>
      <c r="U654" s="99"/>
      <c r="V654" s="99"/>
      <c r="W654" s="99"/>
      <c r="X654" s="99"/>
      <c r="Y654" s="99"/>
      <c r="Z654" s="99"/>
    </row>
    <row r="655" spans="1:26" ht="15.75" customHeight="1" x14ac:dyDescent="0.3">
      <c r="A655" s="99"/>
      <c r="B655" s="99"/>
      <c r="C655" s="99"/>
      <c r="D655" s="99"/>
      <c r="E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Q655" s="99"/>
      <c r="R655" s="99"/>
      <c r="S655" s="99"/>
      <c r="T655" s="99"/>
      <c r="U655" s="99"/>
      <c r="V655" s="99"/>
      <c r="W655" s="99"/>
      <c r="X655" s="99"/>
      <c r="Y655" s="99"/>
      <c r="Z655" s="99"/>
    </row>
    <row r="656" spans="1:26" ht="15.75" customHeight="1" x14ac:dyDescent="0.3">
      <c r="A656" s="99"/>
      <c r="B656" s="99"/>
      <c r="C656" s="99"/>
      <c r="D656" s="99"/>
      <c r="E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Q656" s="99"/>
      <c r="R656" s="99"/>
      <c r="S656" s="99"/>
      <c r="T656" s="99"/>
      <c r="U656" s="99"/>
      <c r="V656" s="99"/>
      <c r="W656" s="99"/>
      <c r="X656" s="99"/>
      <c r="Y656" s="99"/>
      <c r="Z656" s="99"/>
    </row>
    <row r="657" spans="1:26" ht="15.75" customHeight="1" x14ac:dyDescent="0.3">
      <c r="A657" s="99"/>
      <c r="B657" s="99"/>
      <c r="C657" s="99"/>
      <c r="D657" s="99"/>
      <c r="E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Q657" s="99"/>
      <c r="R657" s="99"/>
      <c r="S657" s="99"/>
      <c r="T657" s="99"/>
      <c r="U657" s="99"/>
      <c r="V657" s="99"/>
      <c r="W657" s="99"/>
      <c r="X657" s="99"/>
      <c r="Y657" s="99"/>
      <c r="Z657" s="99"/>
    </row>
    <row r="658" spans="1:26" ht="15.75" customHeight="1" x14ac:dyDescent="0.3">
      <c r="A658" s="99"/>
      <c r="B658" s="99"/>
      <c r="C658" s="99"/>
      <c r="D658" s="99"/>
      <c r="E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Q658" s="99"/>
      <c r="R658" s="99"/>
      <c r="S658" s="99"/>
      <c r="T658" s="99"/>
      <c r="U658" s="99"/>
      <c r="V658" s="99"/>
      <c r="W658" s="99"/>
      <c r="X658" s="99"/>
      <c r="Y658" s="99"/>
      <c r="Z658" s="99"/>
    </row>
    <row r="659" spans="1:26" ht="15.75" customHeight="1" x14ac:dyDescent="0.3">
      <c r="A659" s="99"/>
      <c r="B659" s="99"/>
      <c r="C659" s="99"/>
      <c r="D659" s="99"/>
      <c r="E659" s="99"/>
      <c r="F659" s="99"/>
      <c r="G659" s="99"/>
      <c r="H659" s="99"/>
      <c r="I659" s="99"/>
      <c r="J659" s="99"/>
      <c r="K659" s="99"/>
      <c r="L659" s="99"/>
      <c r="M659" s="99"/>
      <c r="N659" s="99"/>
      <c r="O659" s="99"/>
      <c r="P659" s="99"/>
      <c r="Q659" s="99"/>
      <c r="R659" s="99"/>
      <c r="S659" s="99"/>
      <c r="T659" s="99"/>
      <c r="U659" s="99"/>
      <c r="V659" s="99"/>
      <c r="W659" s="99"/>
      <c r="X659" s="99"/>
      <c r="Y659" s="99"/>
      <c r="Z659" s="99"/>
    </row>
    <row r="660" spans="1:26" ht="15.75" customHeight="1" x14ac:dyDescent="0.3">
      <c r="A660" s="99"/>
      <c r="B660" s="99"/>
      <c r="C660" s="99"/>
      <c r="D660" s="99"/>
      <c r="E660" s="99"/>
      <c r="F660" s="99"/>
      <c r="G660" s="99"/>
      <c r="H660" s="99"/>
      <c r="I660" s="99"/>
      <c r="J660" s="99"/>
      <c r="K660" s="99"/>
      <c r="L660" s="99"/>
      <c r="M660" s="99"/>
      <c r="N660" s="99"/>
      <c r="O660" s="99"/>
      <c r="P660" s="99"/>
      <c r="Q660" s="99"/>
      <c r="R660" s="99"/>
      <c r="S660" s="99"/>
      <c r="T660" s="99"/>
      <c r="U660" s="99"/>
      <c r="V660" s="99"/>
      <c r="W660" s="99"/>
      <c r="X660" s="99"/>
      <c r="Y660" s="99"/>
      <c r="Z660" s="99"/>
    </row>
    <row r="661" spans="1:26" ht="15.75" customHeight="1" x14ac:dyDescent="0.3">
      <c r="A661" s="99"/>
      <c r="B661" s="99"/>
      <c r="C661" s="99"/>
      <c r="D661" s="99"/>
      <c r="E661" s="99"/>
      <c r="F661" s="99"/>
      <c r="G661" s="99"/>
      <c r="H661" s="99"/>
      <c r="I661" s="99"/>
      <c r="J661" s="99"/>
      <c r="K661" s="99"/>
      <c r="L661" s="99"/>
      <c r="M661" s="99"/>
      <c r="N661" s="99"/>
      <c r="O661" s="99"/>
      <c r="P661" s="99"/>
      <c r="Q661" s="99"/>
      <c r="R661" s="99"/>
      <c r="S661" s="99"/>
      <c r="T661" s="99"/>
      <c r="U661" s="99"/>
      <c r="V661" s="99"/>
      <c r="W661" s="99"/>
      <c r="X661" s="99"/>
      <c r="Y661" s="99"/>
      <c r="Z661" s="99"/>
    </row>
    <row r="662" spans="1:26" ht="15.75" customHeight="1" x14ac:dyDescent="0.3">
      <c r="A662" s="99"/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Q662" s="99"/>
      <c r="R662" s="99"/>
      <c r="S662" s="99"/>
      <c r="T662" s="99"/>
      <c r="U662" s="99"/>
      <c r="V662" s="99"/>
      <c r="W662" s="99"/>
      <c r="X662" s="99"/>
      <c r="Y662" s="99"/>
      <c r="Z662" s="99"/>
    </row>
    <row r="663" spans="1:26" ht="15.75" customHeight="1" x14ac:dyDescent="0.3">
      <c r="A663" s="99"/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Q663" s="99"/>
      <c r="R663" s="99"/>
      <c r="S663" s="99"/>
      <c r="T663" s="99"/>
      <c r="U663" s="99"/>
      <c r="V663" s="99"/>
      <c r="W663" s="99"/>
      <c r="X663" s="99"/>
      <c r="Y663" s="99"/>
      <c r="Z663" s="99"/>
    </row>
    <row r="664" spans="1:26" ht="15.75" customHeight="1" x14ac:dyDescent="0.3">
      <c r="A664" s="99"/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99"/>
      <c r="S664" s="99"/>
      <c r="T664" s="99"/>
      <c r="U664" s="99"/>
      <c r="V664" s="99"/>
      <c r="W664" s="99"/>
      <c r="X664" s="99"/>
      <c r="Y664" s="99"/>
      <c r="Z664" s="99"/>
    </row>
    <row r="665" spans="1:26" ht="15.75" customHeight="1" x14ac:dyDescent="0.3">
      <c r="A665" s="99"/>
      <c r="B665" s="99"/>
      <c r="C665" s="99"/>
      <c r="D665" s="99"/>
      <c r="E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  <c r="Y665" s="99"/>
      <c r="Z665" s="99"/>
    </row>
    <row r="666" spans="1:26" ht="15.75" customHeight="1" x14ac:dyDescent="0.3">
      <c r="A666" s="99"/>
      <c r="B666" s="99"/>
      <c r="C666" s="99"/>
      <c r="D666" s="99"/>
      <c r="E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  <c r="Y666" s="99"/>
      <c r="Z666" s="99"/>
    </row>
    <row r="667" spans="1:26" ht="15.75" customHeight="1" x14ac:dyDescent="0.3">
      <c r="A667" s="99"/>
      <c r="B667" s="99"/>
      <c r="C667" s="99"/>
      <c r="D667" s="99"/>
      <c r="E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99"/>
      <c r="S667" s="99"/>
      <c r="T667" s="99"/>
      <c r="U667" s="99"/>
      <c r="V667" s="99"/>
      <c r="W667" s="99"/>
      <c r="X667" s="99"/>
      <c r="Y667" s="99"/>
      <c r="Z667" s="99"/>
    </row>
    <row r="668" spans="1:26" ht="15.75" customHeight="1" x14ac:dyDescent="0.3">
      <c r="A668" s="99"/>
      <c r="B668" s="99"/>
      <c r="C668" s="99"/>
      <c r="D668" s="99"/>
      <c r="E668" s="99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99"/>
      <c r="S668" s="99"/>
      <c r="T668" s="99"/>
      <c r="U668" s="99"/>
      <c r="V668" s="99"/>
      <c r="W668" s="99"/>
      <c r="X668" s="99"/>
      <c r="Y668" s="99"/>
      <c r="Z668" s="99"/>
    </row>
    <row r="669" spans="1:26" ht="15.75" customHeight="1" x14ac:dyDescent="0.3">
      <c r="A669" s="99"/>
      <c r="B669" s="99"/>
      <c r="C669" s="99"/>
      <c r="D669" s="99"/>
      <c r="E669" s="99"/>
      <c r="F669" s="99"/>
      <c r="G669" s="99"/>
      <c r="H669" s="99"/>
      <c r="I669" s="99"/>
      <c r="J669" s="99"/>
      <c r="K669" s="99"/>
      <c r="L669" s="99"/>
      <c r="M669" s="99"/>
      <c r="N669" s="99"/>
      <c r="O669" s="99"/>
      <c r="P669" s="99"/>
      <c r="Q669" s="99"/>
      <c r="R669" s="99"/>
      <c r="S669" s="99"/>
      <c r="T669" s="99"/>
      <c r="U669" s="99"/>
      <c r="V669" s="99"/>
      <c r="W669" s="99"/>
      <c r="X669" s="99"/>
      <c r="Y669" s="99"/>
      <c r="Z669" s="99"/>
    </row>
    <row r="670" spans="1:26" ht="15.75" customHeight="1" x14ac:dyDescent="0.3">
      <c r="A670" s="99"/>
      <c r="B670" s="99"/>
      <c r="C670" s="99"/>
      <c r="D670" s="99"/>
      <c r="E670" s="99"/>
      <c r="F670" s="99"/>
      <c r="G670" s="99"/>
      <c r="H670" s="99"/>
      <c r="I670" s="99"/>
      <c r="J670" s="99"/>
      <c r="K670" s="99"/>
      <c r="L670" s="99"/>
      <c r="M670" s="99"/>
      <c r="N670" s="99"/>
      <c r="O670" s="99"/>
      <c r="P670" s="99"/>
      <c r="Q670" s="99"/>
      <c r="R670" s="99"/>
      <c r="S670" s="99"/>
      <c r="T670" s="99"/>
      <c r="U670" s="99"/>
      <c r="V670" s="99"/>
      <c r="W670" s="99"/>
      <c r="X670" s="99"/>
      <c r="Y670" s="99"/>
      <c r="Z670" s="99"/>
    </row>
    <row r="671" spans="1:26" ht="15.75" customHeight="1" x14ac:dyDescent="0.3">
      <c r="A671" s="99"/>
      <c r="B671" s="99"/>
      <c r="C671" s="99"/>
      <c r="D671" s="99"/>
      <c r="E671" s="99"/>
      <c r="F671" s="99"/>
      <c r="G671" s="99"/>
      <c r="H671" s="99"/>
      <c r="I671" s="99"/>
      <c r="J671" s="99"/>
      <c r="K671" s="99"/>
      <c r="L671" s="99"/>
      <c r="M671" s="99"/>
      <c r="N671" s="99"/>
      <c r="O671" s="99"/>
      <c r="P671" s="99"/>
      <c r="Q671" s="99"/>
      <c r="R671" s="99"/>
      <c r="S671" s="99"/>
      <c r="T671" s="99"/>
      <c r="U671" s="99"/>
      <c r="V671" s="99"/>
      <c r="W671" s="99"/>
      <c r="X671" s="99"/>
      <c r="Y671" s="99"/>
      <c r="Z671" s="99"/>
    </row>
    <row r="672" spans="1:26" ht="15.75" customHeight="1" x14ac:dyDescent="0.3">
      <c r="A672" s="99"/>
      <c r="B672" s="99"/>
      <c r="C672" s="99"/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Q672" s="99"/>
      <c r="R672" s="99"/>
      <c r="S672" s="99"/>
      <c r="T672" s="99"/>
      <c r="U672" s="99"/>
      <c r="V672" s="99"/>
      <c r="W672" s="99"/>
      <c r="X672" s="99"/>
      <c r="Y672" s="99"/>
      <c r="Z672" s="99"/>
    </row>
    <row r="673" spans="1:26" ht="15.75" customHeight="1" x14ac:dyDescent="0.3">
      <c r="A673" s="99"/>
      <c r="B673" s="99"/>
      <c r="C673" s="99"/>
      <c r="D673" s="99"/>
      <c r="E673" s="99"/>
      <c r="F673" s="99"/>
      <c r="G673" s="99"/>
      <c r="H673" s="99"/>
      <c r="I673" s="99"/>
      <c r="J673" s="99"/>
      <c r="K673" s="99"/>
      <c r="L673" s="99"/>
      <c r="M673" s="99"/>
      <c r="N673" s="99"/>
      <c r="O673" s="99"/>
      <c r="P673" s="99"/>
      <c r="Q673" s="99"/>
      <c r="R673" s="99"/>
      <c r="S673" s="99"/>
      <c r="T673" s="99"/>
      <c r="U673" s="99"/>
      <c r="V673" s="99"/>
      <c r="W673" s="99"/>
      <c r="X673" s="99"/>
      <c r="Y673" s="99"/>
      <c r="Z673" s="99"/>
    </row>
    <row r="674" spans="1:26" ht="15.75" customHeight="1" x14ac:dyDescent="0.3">
      <c r="A674" s="99"/>
      <c r="B674" s="99"/>
      <c r="C674" s="99"/>
      <c r="D674" s="99"/>
      <c r="E674" s="99"/>
      <c r="F674" s="99"/>
      <c r="G674" s="99"/>
      <c r="H674" s="99"/>
      <c r="I674" s="99"/>
      <c r="J674" s="99"/>
      <c r="K674" s="99"/>
      <c r="L674" s="99"/>
      <c r="M674" s="99"/>
      <c r="N674" s="99"/>
      <c r="O674" s="99"/>
      <c r="P674" s="99"/>
      <c r="Q674" s="99"/>
      <c r="R674" s="99"/>
      <c r="S674" s="99"/>
      <c r="T674" s="99"/>
      <c r="U674" s="99"/>
      <c r="V674" s="99"/>
      <c r="W674" s="99"/>
      <c r="X674" s="99"/>
      <c r="Y674" s="99"/>
      <c r="Z674" s="99"/>
    </row>
    <row r="675" spans="1:26" ht="15.75" customHeight="1" x14ac:dyDescent="0.3">
      <c r="A675" s="99"/>
      <c r="B675" s="99"/>
      <c r="C675" s="99"/>
      <c r="D675" s="99"/>
      <c r="E675" s="99"/>
      <c r="F675" s="99"/>
      <c r="G675" s="99"/>
      <c r="H675" s="99"/>
      <c r="I675" s="99"/>
      <c r="J675" s="99"/>
      <c r="K675" s="99"/>
      <c r="L675" s="99"/>
      <c r="M675" s="99"/>
      <c r="N675" s="99"/>
      <c r="O675" s="99"/>
      <c r="P675" s="99"/>
      <c r="Q675" s="99"/>
      <c r="R675" s="99"/>
      <c r="S675" s="99"/>
      <c r="T675" s="99"/>
      <c r="U675" s="99"/>
      <c r="V675" s="99"/>
      <c r="W675" s="99"/>
      <c r="X675" s="99"/>
      <c r="Y675" s="99"/>
      <c r="Z675" s="99"/>
    </row>
    <row r="676" spans="1:26" ht="15.75" customHeight="1" x14ac:dyDescent="0.3">
      <c r="A676" s="99"/>
      <c r="B676" s="99"/>
      <c r="C676" s="99"/>
      <c r="D676" s="99"/>
      <c r="E676" s="99"/>
      <c r="F676" s="99"/>
      <c r="G676" s="99"/>
      <c r="H676" s="99"/>
      <c r="I676" s="99"/>
      <c r="J676" s="99"/>
      <c r="K676" s="99"/>
      <c r="L676" s="99"/>
      <c r="M676" s="99"/>
      <c r="N676" s="99"/>
      <c r="O676" s="99"/>
      <c r="P676" s="99"/>
      <c r="Q676" s="99"/>
      <c r="R676" s="99"/>
      <c r="S676" s="99"/>
      <c r="T676" s="99"/>
      <c r="U676" s="99"/>
      <c r="V676" s="99"/>
      <c r="W676" s="99"/>
      <c r="X676" s="99"/>
      <c r="Y676" s="99"/>
      <c r="Z676" s="99"/>
    </row>
    <row r="677" spans="1:26" ht="15.75" customHeight="1" x14ac:dyDescent="0.3">
      <c r="A677" s="99"/>
      <c r="B677" s="99"/>
      <c r="C677" s="99"/>
      <c r="D677" s="99"/>
      <c r="E677" s="99"/>
      <c r="F677" s="99"/>
      <c r="G677" s="99"/>
      <c r="H677" s="99"/>
      <c r="I677" s="99"/>
      <c r="J677" s="99"/>
      <c r="K677" s="99"/>
      <c r="L677" s="99"/>
      <c r="M677" s="99"/>
      <c r="N677" s="99"/>
      <c r="O677" s="99"/>
      <c r="P677" s="99"/>
      <c r="Q677" s="99"/>
      <c r="R677" s="99"/>
      <c r="S677" s="99"/>
      <c r="T677" s="99"/>
      <c r="U677" s="99"/>
      <c r="V677" s="99"/>
      <c r="W677" s="99"/>
      <c r="X677" s="99"/>
      <c r="Y677" s="99"/>
      <c r="Z677" s="99"/>
    </row>
    <row r="678" spans="1:26" ht="15.75" customHeight="1" x14ac:dyDescent="0.3">
      <c r="A678" s="99"/>
      <c r="B678" s="99"/>
      <c r="C678" s="99"/>
      <c r="D678" s="99"/>
      <c r="E678" s="99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</row>
    <row r="679" spans="1:26" ht="15.75" customHeight="1" x14ac:dyDescent="0.3">
      <c r="A679" s="99"/>
      <c r="B679" s="99"/>
      <c r="C679" s="99"/>
      <c r="D679" s="99"/>
      <c r="E679" s="99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</row>
    <row r="680" spans="1:26" ht="15.75" customHeight="1" x14ac:dyDescent="0.3">
      <c r="A680" s="99"/>
      <c r="B680" s="99"/>
      <c r="C680" s="99"/>
      <c r="D680" s="99"/>
      <c r="E680" s="99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</row>
    <row r="681" spans="1:26" ht="15.75" customHeight="1" x14ac:dyDescent="0.3">
      <c r="A681" s="99"/>
      <c r="B681" s="99"/>
      <c r="C681" s="99"/>
      <c r="D681" s="99"/>
      <c r="E681" s="99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</row>
    <row r="682" spans="1:26" ht="15.75" customHeight="1" x14ac:dyDescent="0.3">
      <c r="A682" s="99"/>
      <c r="B682" s="99"/>
      <c r="C682" s="99"/>
      <c r="D682" s="99"/>
      <c r="E682" s="99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</row>
    <row r="683" spans="1:26" ht="15.75" customHeight="1" x14ac:dyDescent="0.3">
      <c r="A683" s="99"/>
      <c r="B683" s="99"/>
      <c r="C683" s="99"/>
      <c r="D683" s="99"/>
      <c r="E683" s="99"/>
      <c r="F683" s="99"/>
      <c r="G683" s="99"/>
      <c r="H683" s="99"/>
      <c r="I683" s="99"/>
      <c r="J683" s="99"/>
      <c r="K683" s="99"/>
      <c r="L683" s="99"/>
      <c r="M683" s="99"/>
      <c r="N683" s="99"/>
      <c r="O683" s="99"/>
      <c r="P683" s="99"/>
      <c r="Q683" s="99"/>
      <c r="R683" s="99"/>
      <c r="S683" s="99"/>
      <c r="T683" s="99"/>
      <c r="U683" s="99"/>
      <c r="V683" s="99"/>
      <c r="W683" s="99"/>
      <c r="X683" s="99"/>
      <c r="Y683" s="99"/>
      <c r="Z683" s="99"/>
    </row>
    <row r="684" spans="1:26" ht="15.75" customHeight="1" x14ac:dyDescent="0.3">
      <c r="A684" s="99"/>
      <c r="B684" s="99"/>
      <c r="C684" s="99"/>
      <c r="D684" s="99"/>
      <c r="E684" s="99"/>
      <c r="F684" s="99"/>
      <c r="G684" s="99"/>
      <c r="H684" s="99"/>
      <c r="I684" s="99"/>
      <c r="J684" s="99"/>
      <c r="K684" s="99"/>
      <c r="L684" s="99"/>
      <c r="M684" s="99"/>
      <c r="N684" s="99"/>
      <c r="O684" s="99"/>
      <c r="P684" s="99"/>
      <c r="Q684" s="99"/>
      <c r="R684" s="99"/>
      <c r="S684" s="99"/>
      <c r="T684" s="99"/>
      <c r="U684" s="99"/>
      <c r="V684" s="99"/>
      <c r="W684" s="99"/>
      <c r="X684" s="99"/>
      <c r="Y684" s="99"/>
      <c r="Z684" s="99"/>
    </row>
    <row r="685" spans="1:26" ht="15.75" customHeight="1" x14ac:dyDescent="0.3">
      <c r="A685" s="99"/>
      <c r="B685" s="99"/>
      <c r="C685" s="99"/>
      <c r="D685" s="99"/>
      <c r="E685" s="99"/>
      <c r="F685" s="99"/>
      <c r="G685" s="99"/>
      <c r="H685" s="99"/>
      <c r="I685" s="99"/>
      <c r="J685" s="99"/>
      <c r="K685" s="99"/>
      <c r="L685" s="99"/>
      <c r="M685" s="99"/>
      <c r="N685" s="99"/>
      <c r="O685" s="99"/>
      <c r="P685" s="99"/>
      <c r="Q685" s="99"/>
      <c r="R685" s="99"/>
      <c r="S685" s="99"/>
      <c r="T685" s="99"/>
      <c r="U685" s="99"/>
      <c r="V685" s="99"/>
      <c r="W685" s="99"/>
      <c r="X685" s="99"/>
      <c r="Y685" s="99"/>
      <c r="Z685" s="99"/>
    </row>
    <row r="686" spans="1:26" ht="15.75" customHeight="1" x14ac:dyDescent="0.3">
      <c r="A686" s="99"/>
      <c r="B686" s="99"/>
      <c r="C686" s="99"/>
      <c r="D686" s="99"/>
      <c r="E686" s="99"/>
      <c r="F686" s="99"/>
      <c r="G686" s="99"/>
      <c r="H686" s="99"/>
      <c r="I686" s="99"/>
      <c r="J686" s="99"/>
      <c r="K686" s="99"/>
      <c r="L686" s="99"/>
      <c r="M686" s="99"/>
      <c r="N686" s="99"/>
      <c r="O686" s="99"/>
      <c r="P686" s="99"/>
      <c r="Q686" s="99"/>
      <c r="R686" s="99"/>
      <c r="S686" s="99"/>
      <c r="T686" s="99"/>
      <c r="U686" s="99"/>
      <c r="V686" s="99"/>
      <c r="W686" s="99"/>
      <c r="X686" s="99"/>
      <c r="Y686" s="99"/>
      <c r="Z686" s="99"/>
    </row>
    <row r="687" spans="1:26" ht="15.75" customHeight="1" x14ac:dyDescent="0.3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Q687" s="99"/>
      <c r="R687" s="99"/>
      <c r="S687" s="99"/>
      <c r="T687" s="99"/>
      <c r="U687" s="99"/>
      <c r="V687" s="99"/>
      <c r="W687" s="99"/>
      <c r="X687" s="99"/>
      <c r="Y687" s="99"/>
      <c r="Z687" s="99"/>
    </row>
    <row r="688" spans="1:26" ht="15.75" customHeight="1" x14ac:dyDescent="0.3">
      <c r="A688" s="99"/>
      <c r="B688" s="99"/>
      <c r="C688" s="99"/>
      <c r="D688" s="99"/>
      <c r="E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Q688" s="99"/>
      <c r="R688" s="99"/>
      <c r="S688" s="99"/>
      <c r="T688" s="99"/>
      <c r="U688" s="99"/>
      <c r="V688" s="99"/>
      <c r="W688" s="99"/>
      <c r="X688" s="99"/>
      <c r="Y688" s="99"/>
      <c r="Z688" s="99"/>
    </row>
    <row r="689" spans="1:26" ht="15.75" customHeight="1" x14ac:dyDescent="0.3">
      <c r="A689" s="99"/>
      <c r="B689" s="99"/>
      <c r="C689" s="99"/>
      <c r="D689" s="99"/>
      <c r="E689" s="99"/>
      <c r="F689" s="99"/>
      <c r="G689" s="99"/>
      <c r="H689" s="99"/>
      <c r="I689" s="99"/>
      <c r="J689" s="99"/>
      <c r="K689" s="99"/>
      <c r="L689" s="99"/>
      <c r="M689" s="99"/>
      <c r="N689" s="99"/>
      <c r="O689" s="99"/>
      <c r="P689" s="99"/>
      <c r="Q689" s="99"/>
      <c r="R689" s="99"/>
      <c r="S689" s="99"/>
      <c r="T689" s="99"/>
      <c r="U689" s="99"/>
      <c r="V689" s="99"/>
      <c r="W689" s="99"/>
      <c r="X689" s="99"/>
      <c r="Y689" s="99"/>
      <c r="Z689" s="99"/>
    </row>
    <row r="690" spans="1:26" ht="15.75" customHeight="1" x14ac:dyDescent="0.3">
      <c r="A690" s="99"/>
      <c r="B690" s="99"/>
      <c r="C690" s="99"/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Q690" s="99"/>
      <c r="R690" s="99"/>
      <c r="S690" s="99"/>
      <c r="T690" s="99"/>
      <c r="U690" s="99"/>
      <c r="V690" s="99"/>
      <c r="W690" s="99"/>
      <c r="X690" s="99"/>
      <c r="Y690" s="99"/>
      <c r="Z690" s="99"/>
    </row>
    <row r="691" spans="1:26" ht="15.75" customHeight="1" x14ac:dyDescent="0.3">
      <c r="A691" s="99"/>
      <c r="B691" s="99"/>
      <c r="C691" s="99"/>
      <c r="D691" s="99"/>
      <c r="E691" s="99"/>
      <c r="F691" s="99"/>
      <c r="G691" s="99"/>
      <c r="H691" s="99"/>
      <c r="I691" s="99"/>
      <c r="J691" s="99"/>
      <c r="K691" s="99"/>
      <c r="L691" s="99"/>
      <c r="M691" s="99"/>
      <c r="N691" s="99"/>
      <c r="O691" s="99"/>
      <c r="P691" s="99"/>
      <c r="Q691" s="99"/>
      <c r="R691" s="99"/>
      <c r="S691" s="99"/>
      <c r="T691" s="99"/>
      <c r="U691" s="99"/>
      <c r="V691" s="99"/>
      <c r="W691" s="99"/>
      <c r="X691" s="99"/>
      <c r="Y691" s="99"/>
      <c r="Z691" s="99"/>
    </row>
    <row r="692" spans="1:26" ht="15.75" customHeight="1" x14ac:dyDescent="0.3">
      <c r="A692" s="99"/>
      <c r="B692" s="99"/>
      <c r="C692" s="99"/>
      <c r="D692" s="99"/>
      <c r="E692" s="99"/>
      <c r="F692" s="99"/>
      <c r="G692" s="99"/>
      <c r="H692" s="99"/>
      <c r="I692" s="99"/>
      <c r="J692" s="99"/>
      <c r="K692" s="99"/>
      <c r="L692" s="99"/>
      <c r="M692" s="99"/>
      <c r="N692" s="99"/>
      <c r="O692" s="99"/>
      <c r="P692" s="99"/>
      <c r="Q692" s="99"/>
      <c r="R692" s="99"/>
      <c r="S692" s="99"/>
      <c r="T692" s="99"/>
      <c r="U692" s="99"/>
      <c r="V692" s="99"/>
      <c r="W692" s="99"/>
      <c r="X692" s="99"/>
      <c r="Y692" s="99"/>
      <c r="Z692" s="99"/>
    </row>
    <row r="693" spans="1:26" ht="15.75" customHeight="1" x14ac:dyDescent="0.3">
      <c r="A693" s="99"/>
      <c r="B693" s="99"/>
      <c r="C693" s="99"/>
      <c r="D693" s="99"/>
      <c r="E693" s="99"/>
      <c r="F693" s="99"/>
      <c r="G693" s="99"/>
      <c r="H693" s="99"/>
      <c r="I693" s="99"/>
      <c r="J693" s="99"/>
      <c r="K693" s="99"/>
      <c r="L693" s="99"/>
      <c r="M693" s="99"/>
      <c r="N693" s="99"/>
      <c r="O693" s="99"/>
      <c r="P693" s="99"/>
      <c r="Q693" s="99"/>
      <c r="R693" s="99"/>
      <c r="S693" s="99"/>
      <c r="T693" s="99"/>
      <c r="U693" s="99"/>
      <c r="V693" s="99"/>
      <c r="W693" s="99"/>
      <c r="X693" s="99"/>
      <c r="Y693" s="99"/>
      <c r="Z693" s="99"/>
    </row>
    <row r="694" spans="1:26" ht="15.75" customHeight="1" x14ac:dyDescent="0.3">
      <c r="A694" s="99"/>
      <c r="B694" s="99"/>
      <c r="C694" s="99"/>
      <c r="D694" s="99"/>
      <c r="E694" s="99"/>
      <c r="F694" s="99"/>
      <c r="G694" s="99"/>
      <c r="H694" s="99"/>
      <c r="I694" s="99"/>
      <c r="J694" s="99"/>
      <c r="K694" s="99"/>
      <c r="L694" s="99"/>
      <c r="M694" s="99"/>
      <c r="N694" s="99"/>
      <c r="O694" s="99"/>
      <c r="P694" s="99"/>
      <c r="Q694" s="99"/>
      <c r="R694" s="99"/>
      <c r="S694" s="99"/>
      <c r="T694" s="99"/>
      <c r="U694" s="99"/>
      <c r="V694" s="99"/>
      <c r="W694" s="99"/>
      <c r="X694" s="99"/>
      <c r="Y694" s="99"/>
      <c r="Z694" s="99"/>
    </row>
    <row r="695" spans="1:26" ht="15.75" customHeight="1" x14ac:dyDescent="0.3">
      <c r="A695" s="99"/>
      <c r="B695" s="99"/>
      <c r="C695" s="99"/>
      <c r="D695" s="99"/>
      <c r="E695" s="99"/>
      <c r="F695" s="99"/>
      <c r="G695" s="99"/>
      <c r="H695" s="99"/>
      <c r="I695" s="99"/>
      <c r="J695" s="99"/>
      <c r="K695" s="99"/>
      <c r="L695" s="99"/>
      <c r="M695" s="99"/>
      <c r="N695" s="99"/>
      <c r="O695" s="99"/>
      <c r="P695" s="99"/>
      <c r="Q695" s="99"/>
      <c r="R695" s="99"/>
      <c r="S695" s="99"/>
      <c r="T695" s="99"/>
      <c r="U695" s="99"/>
      <c r="V695" s="99"/>
      <c r="W695" s="99"/>
      <c r="X695" s="99"/>
      <c r="Y695" s="99"/>
      <c r="Z695" s="99"/>
    </row>
    <row r="696" spans="1:26" ht="15.75" customHeight="1" x14ac:dyDescent="0.3">
      <c r="A696" s="99"/>
      <c r="B696" s="99"/>
      <c r="C696" s="99"/>
      <c r="D696" s="99"/>
      <c r="E696" s="99"/>
      <c r="F696" s="99"/>
      <c r="G696" s="99"/>
      <c r="H696" s="99"/>
      <c r="I696" s="99"/>
      <c r="J696" s="99"/>
      <c r="K696" s="99"/>
      <c r="L696" s="99"/>
      <c r="M696" s="99"/>
      <c r="N696" s="99"/>
      <c r="O696" s="99"/>
      <c r="P696" s="99"/>
      <c r="Q696" s="99"/>
      <c r="R696" s="99"/>
      <c r="S696" s="99"/>
      <c r="T696" s="99"/>
      <c r="U696" s="99"/>
      <c r="V696" s="99"/>
      <c r="W696" s="99"/>
      <c r="X696" s="99"/>
      <c r="Y696" s="99"/>
      <c r="Z696" s="99"/>
    </row>
    <row r="697" spans="1:26" ht="15.75" customHeight="1" x14ac:dyDescent="0.3">
      <c r="A697" s="99"/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  <c r="P697" s="99"/>
      <c r="Q697" s="99"/>
      <c r="R697" s="99"/>
      <c r="S697" s="99"/>
      <c r="T697" s="99"/>
      <c r="U697" s="99"/>
      <c r="V697" s="99"/>
      <c r="W697" s="99"/>
      <c r="X697" s="99"/>
      <c r="Y697" s="99"/>
      <c r="Z697" s="99"/>
    </row>
    <row r="698" spans="1:26" ht="15.75" customHeight="1" x14ac:dyDescent="0.3">
      <c r="A698" s="99"/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  <c r="P698" s="99"/>
      <c r="Q698" s="99"/>
      <c r="R698" s="99"/>
      <c r="S698" s="99"/>
      <c r="T698" s="99"/>
      <c r="U698" s="99"/>
      <c r="V698" s="99"/>
      <c r="W698" s="99"/>
      <c r="X698" s="99"/>
      <c r="Y698" s="99"/>
      <c r="Z698" s="99"/>
    </row>
    <row r="699" spans="1:26" ht="15.75" customHeight="1" x14ac:dyDescent="0.3">
      <c r="A699" s="99"/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Q699" s="99"/>
      <c r="R699" s="99"/>
      <c r="S699" s="99"/>
      <c r="T699" s="99"/>
      <c r="U699" s="99"/>
      <c r="V699" s="99"/>
      <c r="W699" s="99"/>
      <c r="X699" s="99"/>
      <c r="Y699" s="99"/>
      <c r="Z699" s="99"/>
    </row>
    <row r="700" spans="1:26" ht="15.75" customHeight="1" x14ac:dyDescent="0.3">
      <c r="A700" s="99"/>
      <c r="B700" s="99"/>
      <c r="C700" s="99"/>
      <c r="D700" s="99"/>
      <c r="E700" s="99"/>
      <c r="F700" s="99"/>
      <c r="G700" s="99"/>
      <c r="H700" s="99"/>
      <c r="I700" s="99"/>
      <c r="J700" s="99"/>
      <c r="K700" s="99"/>
      <c r="L700" s="99"/>
      <c r="M700" s="99"/>
      <c r="N700" s="99"/>
      <c r="O700" s="99"/>
      <c r="P700" s="99"/>
      <c r="Q700" s="99"/>
      <c r="R700" s="99"/>
      <c r="S700" s="99"/>
      <c r="T700" s="99"/>
      <c r="U700" s="99"/>
      <c r="V700" s="99"/>
      <c r="W700" s="99"/>
      <c r="X700" s="99"/>
      <c r="Y700" s="99"/>
      <c r="Z700" s="99"/>
    </row>
    <row r="701" spans="1:26" ht="15.75" customHeight="1" x14ac:dyDescent="0.3">
      <c r="A701" s="99"/>
      <c r="B701" s="99"/>
      <c r="C701" s="99"/>
      <c r="D701" s="99"/>
      <c r="E701" s="99"/>
      <c r="F701" s="99"/>
      <c r="G701" s="99"/>
      <c r="H701" s="99"/>
      <c r="I701" s="99"/>
      <c r="J701" s="99"/>
      <c r="K701" s="99"/>
      <c r="L701" s="99"/>
      <c r="M701" s="99"/>
      <c r="N701" s="99"/>
      <c r="O701" s="99"/>
      <c r="P701" s="99"/>
      <c r="Q701" s="99"/>
      <c r="R701" s="99"/>
      <c r="S701" s="99"/>
      <c r="T701" s="99"/>
      <c r="U701" s="99"/>
      <c r="V701" s="99"/>
      <c r="W701" s="99"/>
      <c r="X701" s="99"/>
      <c r="Y701" s="99"/>
      <c r="Z701" s="99"/>
    </row>
    <row r="702" spans="1:26" ht="15.75" customHeight="1" x14ac:dyDescent="0.3">
      <c r="A702" s="99"/>
      <c r="B702" s="99"/>
      <c r="C702" s="99"/>
      <c r="D702" s="99"/>
      <c r="E702" s="99"/>
      <c r="F702" s="99"/>
      <c r="G702" s="99"/>
      <c r="H702" s="99"/>
      <c r="I702" s="99"/>
      <c r="J702" s="99"/>
      <c r="K702" s="99"/>
      <c r="L702" s="99"/>
      <c r="M702" s="99"/>
      <c r="N702" s="99"/>
      <c r="O702" s="99"/>
      <c r="P702" s="99"/>
      <c r="Q702" s="99"/>
      <c r="R702" s="99"/>
      <c r="S702" s="99"/>
      <c r="T702" s="99"/>
      <c r="U702" s="99"/>
      <c r="V702" s="99"/>
      <c r="W702" s="99"/>
      <c r="X702" s="99"/>
      <c r="Y702" s="99"/>
      <c r="Z702" s="99"/>
    </row>
    <row r="703" spans="1:26" ht="15.75" customHeight="1" x14ac:dyDescent="0.3">
      <c r="A703" s="99"/>
      <c r="B703" s="99"/>
      <c r="C703" s="99"/>
      <c r="D703" s="99"/>
      <c r="E703" s="99"/>
      <c r="F703" s="99"/>
      <c r="G703" s="99"/>
      <c r="H703" s="99"/>
      <c r="I703" s="99"/>
      <c r="J703" s="99"/>
      <c r="K703" s="99"/>
      <c r="L703" s="99"/>
      <c r="M703" s="99"/>
      <c r="N703" s="99"/>
      <c r="O703" s="99"/>
      <c r="P703" s="99"/>
      <c r="Q703" s="99"/>
      <c r="R703" s="99"/>
      <c r="S703" s="99"/>
      <c r="T703" s="99"/>
      <c r="U703" s="99"/>
      <c r="V703" s="99"/>
      <c r="W703" s="99"/>
      <c r="X703" s="99"/>
      <c r="Y703" s="99"/>
      <c r="Z703" s="99"/>
    </row>
    <row r="704" spans="1:26" ht="15.75" customHeight="1" x14ac:dyDescent="0.3">
      <c r="A704" s="99"/>
      <c r="B704" s="99"/>
      <c r="C704" s="99"/>
      <c r="D704" s="99"/>
      <c r="E704" s="99"/>
      <c r="F704" s="99"/>
      <c r="G704" s="99"/>
      <c r="H704" s="99"/>
      <c r="I704" s="99"/>
      <c r="J704" s="99"/>
      <c r="K704" s="99"/>
      <c r="L704" s="99"/>
      <c r="M704" s="99"/>
      <c r="N704" s="99"/>
      <c r="O704" s="99"/>
      <c r="P704" s="99"/>
      <c r="Q704" s="99"/>
      <c r="R704" s="99"/>
      <c r="S704" s="99"/>
      <c r="T704" s="99"/>
      <c r="U704" s="99"/>
      <c r="V704" s="99"/>
      <c r="W704" s="99"/>
      <c r="X704" s="99"/>
      <c r="Y704" s="99"/>
      <c r="Z704" s="99"/>
    </row>
    <row r="705" spans="1:26" ht="15.75" customHeight="1" x14ac:dyDescent="0.3">
      <c r="A705" s="99"/>
      <c r="B705" s="99"/>
      <c r="C705" s="99"/>
      <c r="D705" s="99"/>
      <c r="E705" s="99"/>
      <c r="F705" s="99"/>
      <c r="G705" s="99"/>
      <c r="H705" s="99"/>
      <c r="I705" s="99"/>
      <c r="J705" s="99"/>
      <c r="K705" s="99"/>
      <c r="L705" s="99"/>
      <c r="M705" s="99"/>
      <c r="N705" s="99"/>
      <c r="O705" s="99"/>
      <c r="P705" s="99"/>
      <c r="Q705" s="99"/>
      <c r="R705" s="99"/>
      <c r="S705" s="99"/>
      <c r="T705" s="99"/>
      <c r="U705" s="99"/>
      <c r="V705" s="99"/>
      <c r="W705" s="99"/>
      <c r="X705" s="99"/>
      <c r="Y705" s="99"/>
      <c r="Z705" s="99"/>
    </row>
    <row r="706" spans="1:26" ht="15.75" customHeight="1" x14ac:dyDescent="0.3">
      <c r="A706" s="99"/>
      <c r="B706" s="99"/>
      <c r="C706" s="99"/>
      <c r="D706" s="99"/>
      <c r="E706" s="99"/>
      <c r="F706" s="99"/>
      <c r="G706" s="99"/>
      <c r="H706" s="99"/>
      <c r="I706" s="99"/>
      <c r="J706" s="99"/>
      <c r="K706" s="99"/>
      <c r="L706" s="99"/>
      <c r="M706" s="99"/>
      <c r="N706" s="99"/>
      <c r="O706" s="99"/>
      <c r="P706" s="99"/>
      <c r="Q706" s="99"/>
      <c r="R706" s="99"/>
      <c r="S706" s="99"/>
      <c r="T706" s="99"/>
      <c r="U706" s="99"/>
      <c r="V706" s="99"/>
      <c r="W706" s="99"/>
      <c r="X706" s="99"/>
      <c r="Y706" s="99"/>
      <c r="Z706" s="99"/>
    </row>
    <row r="707" spans="1:26" ht="15.75" customHeight="1" x14ac:dyDescent="0.3">
      <c r="A707" s="99"/>
      <c r="B707" s="99"/>
      <c r="C707" s="99"/>
      <c r="D707" s="99"/>
      <c r="E707" s="99"/>
      <c r="F707" s="99"/>
      <c r="G707" s="99"/>
      <c r="H707" s="99"/>
      <c r="I707" s="99"/>
      <c r="J707" s="99"/>
      <c r="K707" s="99"/>
      <c r="L707" s="99"/>
      <c r="M707" s="99"/>
      <c r="N707" s="99"/>
      <c r="O707" s="99"/>
      <c r="P707" s="99"/>
      <c r="Q707" s="99"/>
      <c r="R707" s="99"/>
      <c r="S707" s="99"/>
      <c r="T707" s="99"/>
      <c r="U707" s="99"/>
      <c r="V707" s="99"/>
      <c r="W707" s="99"/>
      <c r="X707" s="99"/>
      <c r="Y707" s="99"/>
      <c r="Z707" s="99"/>
    </row>
    <row r="708" spans="1:26" ht="15.75" customHeight="1" x14ac:dyDescent="0.3">
      <c r="A708" s="99"/>
      <c r="B708" s="99"/>
      <c r="C708" s="99"/>
      <c r="D708" s="99"/>
      <c r="E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Q708" s="99"/>
      <c r="R708" s="99"/>
      <c r="S708" s="99"/>
      <c r="T708" s="99"/>
      <c r="U708" s="99"/>
      <c r="V708" s="99"/>
      <c r="W708" s="99"/>
      <c r="X708" s="99"/>
      <c r="Y708" s="99"/>
      <c r="Z708" s="99"/>
    </row>
    <row r="709" spans="1:26" ht="15.75" customHeight="1" x14ac:dyDescent="0.3">
      <c r="A709" s="99"/>
      <c r="B709" s="99"/>
      <c r="C709" s="99"/>
      <c r="D709" s="99"/>
      <c r="E709" s="99"/>
      <c r="F709" s="99"/>
      <c r="G709" s="99"/>
      <c r="H709" s="99"/>
      <c r="I709" s="99"/>
      <c r="J709" s="99"/>
      <c r="K709" s="99"/>
      <c r="L709" s="99"/>
      <c r="M709" s="99"/>
      <c r="N709" s="99"/>
      <c r="O709" s="99"/>
      <c r="P709" s="99"/>
      <c r="Q709" s="99"/>
      <c r="R709" s="99"/>
      <c r="S709" s="99"/>
      <c r="T709" s="99"/>
      <c r="U709" s="99"/>
      <c r="V709" s="99"/>
      <c r="W709" s="99"/>
      <c r="X709" s="99"/>
      <c r="Y709" s="99"/>
      <c r="Z709" s="99"/>
    </row>
    <row r="710" spans="1:26" ht="15.75" customHeight="1" x14ac:dyDescent="0.3">
      <c r="A710" s="99"/>
      <c r="B710" s="99"/>
      <c r="C710" s="99"/>
      <c r="D710" s="99"/>
      <c r="E710" s="99"/>
      <c r="F710" s="99"/>
      <c r="G710" s="99"/>
      <c r="H710" s="99"/>
      <c r="I710" s="99"/>
      <c r="J710" s="99"/>
      <c r="K710" s="99"/>
      <c r="L710" s="99"/>
      <c r="M710" s="99"/>
      <c r="N710" s="99"/>
      <c r="O710" s="99"/>
      <c r="P710" s="99"/>
      <c r="Q710" s="99"/>
      <c r="R710" s="99"/>
      <c r="S710" s="99"/>
      <c r="T710" s="99"/>
      <c r="U710" s="99"/>
      <c r="V710" s="99"/>
      <c r="W710" s="99"/>
      <c r="X710" s="99"/>
      <c r="Y710" s="99"/>
      <c r="Z710" s="99"/>
    </row>
    <row r="711" spans="1:26" ht="15.75" customHeight="1" x14ac:dyDescent="0.3">
      <c r="A711" s="99"/>
      <c r="B711" s="99"/>
      <c r="C711" s="99"/>
      <c r="D711" s="99"/>
      <c r="E711" s="99"/>
      <c r="F711" s="99"/>
      <c r="G711" s="99"/>
      <c r="H711" s="99"/>
      <c r="I711" s="99"/>
      <c r="J711" s="99"/>
      <c r="K711" s="99"/>
      <c r="L711" s="99"/>
      <c r="M711" s="99"/>
      <c r="N711" s="99"/>
      <c r="O711" s="99"/>
      <c r="P711" s="99"/>
      <c r="Q711" s="99"/>
      <c r="R711" s="99"/>
      <c r="S711" s="99"/>
      <c r="T711" s="99"/>
      <c r="U711" s="99"/>
      <c r="V711" s="99"/>
      <c r="W711" s="99"/>
      <c r="X711" s="99"/>
      <c r="Y711" s="99"/>
      <c r="Z711" s="99"/>
    </row>
    <row r="712" spans="1:26" ht="15.75" customHeight="1" x14ac:dyDescent="0.3">
      <c r="A712" s="99"/>
      <c r="B712" s="99"/>
      <c r="C712" s="99"/>
      <c r="D712" s="99"/>
      <c r="E712" s="99"/>
      <c r="F712" s="99"/>
      <c r="G712" s="99"/>
      <c r="H712" s="99"/>
      <c r="I712" s="99"/>
      <c r="J712" s="99"/>
      <c r="K712" s="99"/>
      <c r="L712" s="99"/>
      <c r="M712" s="99"/>
      <c r="N712" s="99"/>
      <c r="O712" s="99"/>
      <c r="P712" s="99"/>
      <c r="Q712" s="99"/>
      <c r="R712" s="99"/>
      <c r="S712" s="99"/>
      <c r="T712" s="99"/>
      <c r="U712" s="99"/>
      <c r="V712" s="99"/>
      <c r="W712" s="99"/>
      <c r="X712" s="99"/>
      <c r="Y712" s="99"/>
      <c r="Z712" s="99"/>
    </row>
    <row r="713" spans="1:26" ht="15.75" customHeight="1" x14ac:dyDescent="0.3">
      <c r="A713" s="99"/>
      <c r="B713" s="99"/>
      <c r="C713" s="99"/>
      <c r="D713" s="99"/>
      <c r="E713" s="99"/>
      <c r="F713" s="99"/>
      <c r="G713" s="99"/>
      <c r="H713" s="99"/>
      <c r="I713" s="99"/>
      <c r="J713" s="99"/>
      <c r="K713" s="99"/>
      <c r="L713" s="99"/>
      <c r="M713" s="99"/>
      <c r="N713" s="99"/>
      <c r="O713" s="99"/>
      <c r="P713" s="99"/>
      <c r="Q713" s="99"/>
      <c r="R713" s="99"/>
      <c r="S713" s="99"/>
      <c r="T713" s="99"/>
      <c r="U713" s="99"/>
      <c r="V713" s="99"/>
      <c r="W713" s="99"/>
      <c r="X713" s="99"/>
      <c r="Y713" s="99"/>
      <c r="Z713" s="99"/>
    </row>
    <row r="714" spans="1:26" ht="15.75" customHeight="1" x14ac:dyDescent="0.3">
      <c r="A714" s="99"/>
      <c r="B714" s="99"/>
      <c r="C714" s="99"/>
      <c r="D714" s="99"/>
      <c r="E714" s="99"/>
      <c r="F714" s="99"/>
      <c r="G714" s="99"/>
      <c r="H714" s="99"/>
      <c r="I714" s="99"/>
      <c r="J714" s="99"/>
      <c r="K714" s="99"/>
      <c r="L714" s="99"/>
      <c r="M714" s="99"/>
      <c r="N714" s="99"/>
      <c r="O714" s="99"/>
      <c r="P714" s="99"/>
      <c r="Q714" s="99"/>
      <c r="R714" s="99"/>
      <c r="S714" s="99"/>
      <c r="T714" s="99"/>
      <c r="U714" s="99"/>
      <c r="V714" s="99"/>
      <c r="W714" s="99"/>
      <c r="X714" s="99"/>
      <c r="Y714" s="99"/>
      <c r="Z714" s="99"/>
    </row>
    <row r="715" spans="1:26" ht="15.75" customHeight="1" x14ac:dyDescent="0.3">
      <c r="A715" s="99"/>
      <c r="B715" s="99"/>
      <c r="C715" s="99"/>
      <c r="D715" s="99"/>
      <c r="E715" s="99"/>
      <c r="F715" s="99"/>
      <c r="G715" s="99"/>
      <c r="H715" s="99"/>
      <c r="I715" s="99"/>
      <c r="J715" s="99"/>
      <c r="K715" s="99"/>
      <c r="L715" s="99"/>
      <c r="M715" s="99"/>
      <c r="N715" s="99"/>
      <c r="O715" s="99"/>
      <c r="P715" s="99"/>
      <c r="Q715" s="99"/>
      <c r="R715" s="99"/>
      <c r="S715" s="99"/>
      <c r="T715" s="99"/>
      <c r="U715" s="99"/>
      <c r="V715" s="99"/>
      <c r="W715" s="99"/>
      <c r="X715" s="99"/>
      <c r="Y715" s="99"/>
      <c r="Z715" s="99"/>
    </row>
    <row r="716" spans="1:26" ht="15.75" customHeight="1" x14ac:dyDescent="0.3">
      <c r="A716" s="99"/>
      <c r="B716" s="99"/>
      <c r="C716" s="99"/>
      <c r="D716" s="99"/>
      <c r="E716" s="99"/>
      <c r="F716" s="99"/>
      <c r="G716" s="99"/>
      <c r="H716" s="99"/>
      <c r="I716" s="99"/>
      <c r="J716" s="99"/>
      <c r="K716" s="99"/>
      <c r="L716" s="99"/>
      <c r="M716" s="99"/>
      <c r="N716" s="99"/>
      <c r="O716" s="99"/>
      <c r="P716" s="99"/>
      <c r="Q716" s="99"/>
      <c r="R716" s="99"/>
      <c r="S716" s="99"/>
      <c r="T716" s="99"/>
      <c r="U716" s="99"/>
      <c r="V716" s="99"/>
      <c r="W716" s="99"/>
      <c r="X716" s="99"/>
      <c r="Y716" s="99"/>
      <c r="Z716" s="99"/>
    </row>
    <row r="717" spans="1:26" ht="15.75" customHeight="1" x14ac:dyDescent="0.3">
      <c r="A717" s="99"/>
      <c r="B717" s="99"/>
      <c r="C717" s="99"/>
      <c r="D717" s="99"/>
      <c r="E717" s="99"/>
      <c r="F717" s="99"/>
      <c r="G717" s="99"/>
      <c r="H717" s="99"/>
      <c r="I717" s="99"/>
      <c r="J717" s="99"/>
      <c r="K717" s="99"/>
      <c r="L717" s="99"/>
      <c r="M717" s="99"/>
      <c r="N717" s="99"/>
      <c r="O717" s="99"/>
      <c r="P717" s="99"/>
      <c r="Q717" s="99"/>
      <c r="R717" s="99"/>
      <c r="S717" s="99"/>
      <c r="T717" s="99"/>
      <c r="U717" s="99"/>
      <c r="V717" s="99"/>
      <c r="W717" s="99"/>
      <c r="X717" s="99"/>
      <c r="Y717" s="99"/>
      <c r="Z717" s="99"/>
    </row>
    <row r="718" spans="1:26" ht="15.75" customHeight="1" x14ac:dyDescent="0.3">
      <c r="A718" s="99"/>
      <c r="B718" s="99"/>
      <c r="C718" s="99"/>
      <c r="D718" s="99"/>
      <c r="E718" s="99"/>
      <c r="F718" s="99"/>
      <c r="G718" s="99"/>
      <c r="H718" s="99"/>
      <c r="I718" s="99"/>
      <c r="J718" s="99"/>
      <c r="K718" s="99"/>
      <c r="L718" s="99"/>
      <c r="M718" s="99"/>
      <c r="N718" s="99"/>
      <c r="O718" s="99"/>
      <c r="P718" s="99"/>
      <c r="Q718" s="99"/>
      <c r="R718" s="99"/>
      <c r="S718" s="99"/>
      <c r="T718" s="99"/>
      <c r="U718" s="99"/>
      <c r="V718" s="99"/>
      <c r="W718" s="99"/>
      <c r="X718" s="99"/>
      <c r="Y718" s="99"/>
      <c r="Z718" s="99"/>
    </row>
    <row r="719" spans="1:26" ht="15.75" customHeight="1" x14ac:dyDescent="0.3">
      <c r="A719" s="99"/>
      <c r="B719" s="99"/>
      <c r="C719" s="99"/>
      <c r="D719" s="99"/>
      <c r="E719" s="99"/>
      <c r="F719" s="99"/>
      <c r="G719" s="99"/>
      <c r="H719" s="99"/>
      <c r="I719" s="99"/>
      <c r="J719" s="99"/>
      <c r="K719" s="99"/>
      <c r="L719" s="99"/>
      <c r="M719" s="99"/>
      <c r="N719" s="99"/>
      <c r="O719" s="99"/>
      <c r="P719" s="99"/>
      <c r="Q719" s="99"/>
      <c r="R719" s="99"/>
      <c r="S719" s="99"/>
      <c r="T719" s="99"/>
      <c r="U719" s="99"/>
      <c r="V719" s="99"/>
      <c r="W719" s="99"/>
      <c r="X719" s="99"/>
      <c r="Y719" s="99"/>
      <c r="Z719" s="99"/>
    </row>
    <row r="720" spans="1:26" ht="15.75" customHeight="1" x14ac:dyDescent="0.3">
      <c r="A720" s="99"/>
      <c r="B720" s="99"/>
      <c r="C720" s="99"/>
      <c r="D720" s="99"/>
      <c r="E720" s="99"/>
      <c r="F720" s="99"/>
      <c r="G720" s="99"/>
      <c r="H720" s="99"/>
      <c r="I720" s="99"/>
      <c r="J720" s="99"/>
      <c r="K720" s="99"/>
      <c r="L720" s="99"/>
      <c r="M720" s="99"/>
      <c r="N720" s="99"/>
      <c r="O720" s="99"/>
      <c r="P720" s="99"/>
      <c r="Q720" s="99"/>
      <c r="R720" s="99"/>
      <c r="S720" s="99"/>
      <c r="T720" s="99"/>
      <c r="U720" s="99"/>
      <c r="V720" s="99"/>
      <c r="W720" s="99"/>
      <c r="X720" s="99"/>
      <c r="Y720" s="99"/>
      <c r="Z720" s="99"/>
    </row>
    <row r="721" spans="1:26" ht="15.75" customHeight="1" x14ac:dyDescent="0.3">
      <c r="A721" s="99"/>
      <c r="B721" s="99"/>
      <c r="C721" s="99"/>
      <c r="D721" s="99"/>
      <c r="E721" s="99"/>
      <c r="F721" s="99"/>
      <c r="G721" s="99"/>
      <c r="H721" s="99"/>
      <c r="I721" s="99"/>
      <c r="J721" s="99"/>
      <c r="K721" s="99"/>
      <c r="L721" s="99"/>
      <c r="M721" s="99"/>
      <c r="N721" s="99"/>
      <c r="O721" s="99"/>
      <c r="P721" s="99"/>
      <c r="Q721" s="99"/>
      <c r="R721" s="99"/>
      <c r="S721" s="99"/>
      <c r="T721" s="99"/>
      <c r="U721" s="99"/>
      <c r="V721" s="99"/>
      <c r="W721" s="99"/>
      <c r="X721" s="99"/>
      <c r="Y721" s="99"/>
      <c r="Z721" s="99"/>
    </row>
    <row r="722" spans="1:26" ht="15.75" customHeight="1" x14ac:dyDescent="0.3">
      <c r="A722" s="99"/>
      <c r="B722" s="99"/>
      <c r="C722" s="99"/>
      <c r="D722" s="99"/>
      <c r="E722" s="99"/>
      <c r="F722" s="99"/>
      <c r="G722" s="99"/>
      <c r="H722" s="99"/>
      <c r="I722" s="99"/>
      <c r="J722" s="99"/>
      <c r="K722" s="99"/>
      <c r="L722" s="99"/>
      <c r="M722" s="99"/>
      <c r="N722" s="99"/>
      <c r="O722" s="99"/>
      <c r="P722" s="99"/>
      <c r="Q722" s="99"/>
      <c r="R722" s="99"/>
      <c r="S722" s="99"/>
      <c r="T722" s="99"/>
      <c r="U722" s="99"/>
      <c r="V722" s="99"/>
      <c r="W722" s="99"/>
      <c r="X722" s="99"/>
      <c r="Y722" s="99"/>
      <c r="Z722" s="99"/>
    </row>
    <row r="723" spans="1:26" ht="15.75" customHeight="1" x14ac:dyDescent="0.3">
      <c r="A723" s="99"/>
      <c r="B723" s="99"/>
      <c r="C723" s="99"/>
      <c r="D723" s="99"/>
      <c r="E723" s="99"/>
      <c r="F723" s="99"/>
      <c r="G723" s="99"/>
      <c r="H723" s="99"/>
      <c r="I723" s="99"/>
      <c r="J723" s="99"/>
      <c r="K723" s="99"/>
      <c r="L723" s="99"/>
      <c r="M723" s="99"/>
      <c r="N723" s="99"/>
      <c r="O723" s="99"/>
      <c r="P723" s="99"/>
      <c r="Q723" s="99"/>
      <c r="R723" s="99"/>
      <c r="S723" s="99"/>
      <c r="T723" s="99"/>
      <c r="U723" s="99"/>
      <c r="V723" s="99"/>
      <c r="W723" s="99"/>
      <c r="X723" s="99"/>
      <c r="Y723" s="99"/>
      <c r="Z723" s="99"/>
    </row>
    <row r="724" spans="1:26" ht="15.75" customHeight="1" x14ac:dyDescent="0.3">
      <c r="A724" s="99"/>
      <c r="B724" s="99"/>
      <c r="C724" s="99"/>
      <c r="D724" s="99"/>
      <c r="E724" s="99"/>
      <c r="F724" s="99"/>
      <c r="G724" s="99"/>
      <c r="H724" s="99"/>
      <c r="I724" s="99"/>
      <c r="J724" s="99"/>
      <c r="K724" s="99"/>
      <c r="L724" s="99"/>
      <c r="M724" s="99"/>
      <c r="N724" s="99"/>
      <c r="O724" s="99"/>
      <c r="P724" s="99"/>
      <c r="Q724" s="99"/>
      <c r="R724" s="99"/>
      <c r="S724" s="99"/>
      <c r="T724" s="99"/>
      <c r="U724" s="99"/>
      <c r="V724" s="99"/>
      <c r="W724" s="99"/>
      <c r="X724" s="99"/>
      <c r="Y724" s="99"/>
      <c r="Z724" s="99"/>
    </row>
    <row r="725" spans="1:26" ht="15.75" customHeight="1" x14ac:dyDescent="0.3">
      <c r="A725" s="99"/>
      <c r="B725" s="99"/>
      <c r="C725" s="99"/>
      <c r="D725" s="99"/>
      <c r="E725" s="99"/>
      <c r="F725" s="99"/>
      <c r="G725" s="99"/>
      <c r="H725" s="99"/>
      <c r="I725" s="99"/>
      <c r="J725" s="99"/>
      <c r="K725" s="99"/>
      <c r="L725" s="99"/>
      <c r="M725" s="99"/>
      <c r="N725" s="99"/>
      <c r="O725" s="99"/>
      <c r="P725" s="99"/>
      <c r="Q725" s="99"/>
      <c r="R725" s="99"/>
      <c r="S725" s="99"/>
      <c r="T725" s="99"/>
      <c r="U725" s="99"/>
      <c r="V725" s="99"/>
      <c r="W725" s="99"/>
      <c r="X725" s="99"/>
      <c r="Y725" s="99"/>
      <c r="Z725" s="99"/>
    </row>
    <row r="726" spans="1:26" ht="15.75" customHeight="1" x14ac:dyDescent="0.3">
      <c r="A726" s="99"/>
      <c r="B726" s="99"/>
      <c r="C726" s="99"/>
      <c r="D726" s="99"/>
      <c r="E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Q726" s="99"/>
      <c r="R726" s="99"/>
      <c r="S726" s="99"/>
      <c r="T726" s="99"/>
      <c r="U726" s="99"/>
      <c r="V726" s="99"/>
      <c r="W726" s="99"/>
      <c r="X726" s="99"/>
      <c r="Y726" s="99"/>
      <c r="Z726" s="99"/>
    </row>
    <row r="727" spans="1:26" ht="15.75" customHeight="1" x14ac:dyDescent="0.3">
      <c r="A727" s="99"/>
      <c r="B727" s="99"/>
      <c r="C727" s="99"/>
      <c r="D727" s="99"/>
      <c r="E727" s="99"/>
      <c r="F727" s="99"/>
      <c r="G727" s="99"/>
      <c r="H727" s="99"/>
      <c r="I727" s="99"/>
      <c r="J727" s="99"/>
      <c r="K727" s="99"/>
      <c r="L727" s="99"/>
      <c r="M727" s="99"/>
      <c r="N727" s="99"/>
      <c r="O727" s="99"/>
      <c r="P727" s="99"/>
      <c r="Q727" s="99"/>
      <c r="R727" s="99"/>
      <c r="S727" s="99"/>
      <c r="T727" s="99"/>
      <c r="U727" s="99"/>
      <c r="V727" s="99"/>
      <c r="W727" s="99"/>
      <c r="X727" s="99"/>
      <c r="Y727" s="99"/>
      <c r="Z727" s="99"/>
    </row>
    <row r="728" spans="1:26" ht="15.75" customHeight="1" x14ac:dyDescent="0.3">
      <c r="A728" s="99"/>
      <c r="B728" s="99"/>
      <c r="C728" s="99"/>
      <c r="D728" s="99"/>
      <c r="E728" s="99"/>
      <c r="F728" s="99"/>
      <c r="G728" s="99"/>
      <c r="H728" s="99"/>
      <c r="I728" s="99"/>
      <c r="J728" s="99"/>
      <c r="K728" s="99"/>
      <c r="L728" s="99"/>
      <c r="M728" s="99"/>
      <c r="N728" s="99"/>
      <c r="O728" s="99"/>
      <c r="P728" s="99"/>
      <c r="Q728" s="99"/>
      <c r="R728" s="99"/>
      <c r="S728" s="99"/>
      <c r="T728" s="99"/>
      <c r="U728" s="99"/>
      <c r="V728" s="99"/>
      <c r="W728" s="99"/>
      <c r="X728" s="99"/>
      <c r="Y728" s="99"/>
      <c r="Z728" s="99"/>
    </row>
    <row r="729" spans="1:26" ht="15.75" customHeight="1" x14ac:dyDescent="0.3">
      <c r="A729" s="99"/>
      <c r="B729" s="99"/>
      <c r="C729" s="99"/>
      <c r="D729" s="99"/>
      <c r="E729" s="99"/>
      <c r="F729" s="99"/>
      <c r="G729" s="99"/>
      <c r="H729" s="99"/>
      <c r="I729" s="99"/>
      <c r="J729" s="99"/>
      <c r="K729" s="99"/>
      <c r="L729" s="99"/>
      <c r="M729" s="99"/>
      <c r="N729" s="99"/>
      <c r="O729" s="99"/>
      <c r="P729" s="99"/>
      <c r="Q729" s="99"/>
      <c r="R729" s="99"/>
      <c r="S729" s="99"/>
      <c r="T729" s="99"/>
      <c r="U729" s="99"/>
      <c r="V729" s="99"/>
      <c r="W729" s="99"/>
      <c r="X729" s="99"/>
      <c r="Y729" s="99"/>
      <c r="Z729" s="99"/>
    </row>
    <row r="730" spans="1:26" ht="15.75" customHeight="1" x14ac:dyDescent="0.3">
      <c r="A730" s="99"/>
      <c r="B730" s="99"/>
      <c r="C730" s="99"/>
      <c r="D730" s="99"/>
      <c r="E730" s="99"/>
      <c r="F730" s="99"/>
      <c r="G730" s="99"/>
      <c r="H730" s="99"/>
      <c r="I730" s="99"/>
      <c r="J730" s="99"/>
      <c r="K730" s="99"/>
      <c r="L730" s="99"/>
      <c r="M730" s="99"/>
      <c r="N730" s="99"/>
      <c r="O730" s="99"/>
      <c r="P730" s="99"/>
      <c r="Q730" s="99"/>
      <c r="R730" s="99"/>
      <c r="S730" s="99"/>
      <c r="T730" s="99"/>
      <c r="U730" s="99"/>
      <c r="V730" s="99"/>
      <c r="W730" s="99"/>
      <c r="X730" s="99"/>
      <c r="Y730" s="99"/>
      <c r="Z730" s="99"/>
    </row>
    <row r="731" spans="1:26" ht="15.75" customHeight="1" x14ac:dyDescent="0.3">
      <c r="A731" s="99"/>
      <c r="B731" s="99"/>
      <c r="C731" s="99"/>
      <c r="D731" s="99"/>
      <c r="E731" s="99"/>
      <c r="F731" s="99"/>
      <c r="G731" s="99"/>
      <c r="H731" s="99"/>
      <c r="I731" s="99"/>
      <c r="J731" s="99"/>
      <c r="K731" s="99"/>
      <c r="L731" s="99"/>
      <c r="M731" s="99"/>
      <c r="N731" s="99"/>
      <c r="O731" s="99"/>
      <c r="P731" s="99"/>
      <c r="Q731" s="99"/>
      <c r="R731" s="99"/>
      <c r="S731" s="99"/>
      <c r="T731" s="99"/>
      <c r="U731" s="99"/>
      <c r="V731" s="99"/>
      <c r="W731" s="99"/>
      <c r="X731" s="99"/>
      <c r="Y731" s="99"/>
      <c r="Z731" s="99"/>
    </row>
    <row r="732" spans="1:26" ht="15.75" customHeight="1" x14ac:dyDescent="0.3">
      <c r="A732" s="99"/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  <c r="P732" s="99"/>
      <c r="Q732" s="99"/>
      <c r="R732" s="99"/>
      <c r="S732" s="99"/>
      <c r="T732" s="99"/>
      <c r="U732" s="99"/>
      <c r="V732" s="99"/>
      <c r="W732" s="99"/>
      <c r="X732" s="99"/>
      <c r="Y732" s="99"/>
      <c r="Z732" s="99"/>
    </row>
    <row r="733" spans="1:26" ht="15.75" customHeight="1" x14ac:dyDescent="0.3">
      <c r="A733" s="99"/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  <c r="P733" s="99"/>
      <c r="Q733" s="99"/>
      <c r="R733" s="99"/>
      <c r="S733" s="99"/>
      <c r="T733" s="99"/>
      <c r="U733" s="99"/>
      <c r="V733" s="99"/>
      <c r="W733" s="99"/>
      <c r="X733" s="99"/>
      <c r="Y733" s="99"/>
      <c r="Z733" s="99"/>
    </row>
    <row r="734" spans="1:26" ht="15.75" customHeight="1" x14ac:dyDescent="0.3">
      <c r="A734" s="99"/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  <c r="P734" s="99"/>
      <c r="Q734" s="99"/>
      <c r="R734" s="99"/>
      <c r="S734" s="99"/>
      <c r="T734" s="99"/>
      <c r="U734" s="99"/>
      <c r="V734" s="99"/>
      <c r="W734" s="99"/>
      <c r="X734" s="99"/>
      <c r="Y734" s="99"/>
      <c r="Z734" s="99"/>
    </row>
    <row r="735" spans="1:26" ht="15.75" customHeight="1" x14ac:dyDescent="0.3">
      <c r="A735" s="99"/>
      <c r="B735" s="99"/>
      <c r="C735" s="99"/>
      <c r="D735" s="99"/>
      <c r="E735" s="99"/>
      <c r="F735" s="99"/>
      <c r="G735" s="99"/>
      <c r="H735" s="99"/>
      <c r="I735" s="99"/>
      <c r="J735" s="99"/>
      <c r="K735" s="99"/>
      <c r="L735" s="99"/>
      <c r="M735" s="99"/>
      <c r="N735" s="99"/>
      <c r="O735" s="99"/>
      <c r="P735" s="99"/>
      <c r="Q735" s="99"/>
      <c r="R735" s="99"/>
      <c r="S735" s="99"/>
      <c r="T735" s="99"/>
      <c r="U735" s="99"/>
      <c r="V735" s="99"/>
      <c r="W735" s="99"/>
      <c r="X735" s="99"/>
      <c r="Y735" s="99"/>
      <c r="Z735" s="99"/>
    </row>
    <row r="736" spans="1:26" ht="15.75" customHeight="1" x14ac:dyDescent="0.3">
      <c r="A736" s="99"/>
      <c r="B736" s="99"/>
      <c r="C736" s="99"/>
      <c r="D736" s="99"/>
      <c r="E736" s="99"/>
      <c r="F736" s="99"/>
      <c r="G736" s="99"/>
      <c r="H736" s="99"/>
      <c r="I736" s="99"/>
      <c r="J736" s="99"/>
      <c r="K736" s="99"/>
      <c r="L736" s="99"/>
      <c r="M736" s="99"/>
      <c r="N736" s="99"/>
      <c r="O736" s="99"/>
      <c r="P736" s="99"/>
      <c r="Q736" s="99"/>
      <c r="R736" s="99"/>
      <c r="S736" s="99"/>
      <c r="T736" s="99"/>
      <c r="U736" s="99"/>
      <c r="V736" s="99"/>
      <c r="W736" s="99"/>
      <c r="X736" s="99"/>
      <c r="Y736" s="99"/>
      <c r="Z736" s="99"/>
    </row>
    <row r="737" spans="1:26" ht="15.75" customHeight="1" x14ac:dyDescent="0.3">
      <c r="A737" s="99"/>
      <c r="B737" s="99"/>
      <c r="C737" s="99"/>
      <c r="D737" s="99"/>
      <c r="E737" s="99"/>
      <c r="F737" s="99"/>
      <c r="G737" s="99"/>
      <c r="H737" s="99"/>
      <c r="I737" s="99"/>
      <c r="J737" s="99"/>
      <c r="K737" s="99"/>
      <c r="L737" s="99"/>
      <c r="M737" s="99"/>
      <c r="N737" s="99"/>
      <c r="O737" s="99"/>
      <c r="P737" s="99"/>
      <c r="Q737" s="99"/>
      <c r="R737" s="99"/>
      <c r="S737" s="99"/>
      <c r="T737" s="99"/>
      <c r="U737" s="99"/>
      <c r="V737" s="99"/>
      <c r="W737" s="99"/>
      <c r="X737" s="99"/>
      <c r="Y737" s="99"/>
      <c r="Z737" s="99"/>
    </row>
    <row r="738" spans="1:26" ht="15.75" customHeight="1" x14ac:dyDescent="0.3">
      <c r="A738" s="99"/>
      <c r="B738" s="99"/>
      <c r="C738" s="99"/>
      <c r="D738" s="99"/>
      <c r="E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Q738" s="99"/>
      <c r="R738" s="99"/>
      <c r="S738" s="99"/>
      <c r="T738" s="99"/>
      <c r="U738" s="99"/>
      <c r="V738" s="99"/>
      <c r="W738" s="99"/>
      <c r="X738" s="99"/>
      <c r="Y738" s="99"/>
      <c r="Z738" s="99"/>
    </row>
    <row r="739" spans="1:26" ht="15.75" customHeight="1" x14ac:dyDescent="0.3">
      <c r="A739" s="99"/>
      <c r="B739" s="99"/>
      <c r="C739" s="99"/>
      <c r="D739" s="99"/>
      <c r="E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Q739" s="99"/>
      <c r="R739" s="99"/>
      <c r="S739" s="99"/>
      <c r="T739" s="99"/>
      <c r="U739" s="99"/>
      <c r="V739" s="99"/>
      <c r="W739" s="99"/>
      <c r="X739" s="99"/>
      <c r="Y739" s="99"/>
      <c r="Z739" s="99"/>
    </row>
    <row r="740" spans="1:26" ht="15.75" customHeight="1" x14ac:dyDescent="0.3">
      <c r="A740" s="99"/>
      <c r="B740" s="99"/>
      <c r="C740" s="99"/>
      <c r="D740" s="99"/>
      <c r="E740" s="99"/>
      <c r="F740" s="99"/>
      <c r="G740" s="99"/>
      <c r="H740" s="99"/>
      <c r="I740" s="99"/>
      <c r="J740" s="99"/>
      <c r="K740" s="99"/>
      <c r="L740" s="99"/>
      <c r="M740" s="99"/>
      <c r="N740" s="99"/>
      <c r="O740" s="99"/>
      <c r="P740" s="99"/>
      <c r="Q740" s="99"/>
      <c r="R740" s="99"/>
      <c r="S740" s="99"/>
      <c r="T740" s="99"/>
      <c r="U740" s="99"/>
      <c r="V740" s="99"/>
      <c r="W740" s="99"/>
      <c r="X740" s="99"/>
      <c r="Y740" s="99"/>
      <c r="Z740" s="99"/>
    </row>
    <row r="741" spans="1:26" ht="15.75" customHeight="1" x14ac:dyDescent="0.3">
      <c r="A741" s="99"/>
      <c r="B741" s="99"/>
      <c r="C741" s="99"/>
      <c r="D741" s="99"/>
      <c r="E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Q741" s="99"/>
      <c r="R741" s="99"/>
      <c r="S741" s="99"/>
      <c r="T741" s="99"/>
      <c r="U741" s="99"/>
      <c r="V741" s="99"/>
      <c r="W741" s="99"/>
      <c r="X741" s="99"/>
      <c r="Y741" s="99"/>
      <c r="Z741" s="99"/>
    </row>
    <row r="742" spans="1:26" ht="15.75" customHeight="1" x14ac:dyDescent="0.3">
      <c r="A742" s="99"/>
      <c r="B742" s="99"/>
      <c r="C742" s="99"/>
      <c r="D742" s="99"/>
      <c r="E742" s="99"/>
      <c r="F742" s="99"/>
      <c r="G742" s="99"/>
      <c r="H742" s="99"/>
      <c r="I742" s="99"/>
      <c r="J742" s="99"/>
      <c r="K742" s="99"/>
      <c r="L742" s="99"/>
      <c r="M742" s="99"/>
      <c r="N742" s="99"/>
      <c r="O742" s="99"/>
      <c r="P742" s="99"/>
      <c r="Q742" s="99"/>
      <c r="R742" s="99"/>
      <c r="S742" s="99"/>
      <c r="T742" s="99"/>
      <c r="U742" s="99"/>
      <c r="V742" s="99"/>
      <c r="W742" s="99"/>
      <c r="X742" s="99"/>
      <c r="Y742" s="99"/>
      <c r="Z742" s="99"/>
    </row>
    <row r="743" spans="1:26" ht="15.75" customHeight="1" x14ac:dyDescent="0.3">
      <c r="A743" s="99"/>
      <c r="B743" s="99"/>
      <c r="C743" s="99"/>
      <c r="D743" s="99"/>
      <c r="E743" s="99"/>
      <c r="F743" s="99"/>
      <c r="G743" s="99"/>
      <c r="H743" s="99"/>
      <c r="I743" s="99"/>
      <c r="J743" s="99"/>
      <c r="K743" s="99"/>
      <c r="L743" s="99"/>
      <c r="M743" s="99"/>
      <c r="N743" s="99"/>
      <c r="O743" s="99"/>
      <c r="P743" s="99"/>
      <c r="Q743" s="99"/>
      <c r="R743" s="99"/>
      <c r="S743" s="99"/>
      <c r="T743" s="99"/>
      <c r="U743" s="99"/>
      <c r="V743" s="99"/>
      <c r="W743" s="99"/>
      <c r="X743" s="99"/>
      <c r="Y743" s="99"/>
      <c r="Z743" s="99"/>
    </row>
    <row r="744" spans="1:26" ht="15.75" customHeight="1" x14ac:dyDescent="0.3">
      <c r="A744" s="99"/>
      <c r="B744" s="99"/>
      <c r="C744" s="99"/>
      <c r="D744" s="99"/>
      <c r="E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Q744" s="99"/>
      <c r="R744" s="99"/>
      <c r="S744" s="99"/>
      <c r="T744" s="99"/>
      <c r="U744" s="99"/>
      <c r="V744" s="99"/>
      <c r="W744" s="99"/>
      <c r="X744" s="99"/>
      <c r="Y744" s="99"/>
      <c r="Z744" s="99"/>
    </row>
    <row r="745" spans="1:26" ht="15.75" customHeight="1" x14ac:dyDescent="0.3">
      <c r="A745" s="99"/>
      <c r="B745" s="99"/>
      <c r="C745" s="99"/>
      <c r="D745" s="99"/>
      <c r="E745" s="99"/>
      <c r="F745" s="99"/>
      <c r="G745" s="99"/>
      <c r="H745" s="99"/>
      <c r="I745" s="99"/>
      <c r="J745" s="99"/>
      <c r="K745" s="99"/>
      <c r="L745" s="99"/>
      <c r="M745" s="99"/>
      <c r="N745" s="99"/>
      <c r="O745" s="99"/>
      <c r="P745" s="99"/>
      <c r="Q745" s="99"/>
      <c r="R745" s="99"/>
      <c r="S745" s="99"/>
      <c r="T745" s="99"/>
      <c r="U745" s="99"/>
      <c r="V745" s="99"/>
      <c r="W745" s="99"/>
      <c r="X745" s="99"/>
      <c r="Y745" s="99"/>
      <c r="Z745" s="99"/>
    </row>
    <row r="746" spans="1:26" ht="15.75" customHeight="1" x14ac:dyDescent="0.3">
      <c r="A746" s="99"/>
      <c r="B746" s="99"/>
      <c r="C746" s="99"/>
      <c r="D746" s="99"/>
      <c r="E746" s="99"/>
      <c r="F746" s="99"/>
      <c r="G746" s="99"/>
      <c r="H746" s="99"/>
      <c r="I746" s="99"/>
      <c r="J746" s="99"/>
      <c r="K746" s="99"/>
      <c r="L746" s="99"/>
      <c r="M746" s="99"/>
      <c r="N746" s="99"/>
      <c r="O746" s="99"/>
      <c r="P746" s="99"/>
      <c r="Q746" s="99"/>
      <c r="R746" s="99"/>
      <c r="S746" s="99"/>
      <c r="T746" s="99"/>
      <c r="U746" s="99"/>
      <c r="V746" s="99"/>
      <c r="W746" s="99"/>
      <c r="X746" s="99"/>
      <c r="Y746" s="99"/>
      <c r="Z746" s="99"/>
    </row>
    <row r="747" spans="1:26" ht="15.75" customHeight="1" x14ac:dyDescent="0.3">
      <c r="A747" s="99"/>
      <c r="B747" s="99"/>
      <c r="C747" s="99"/>
      <c r="D747" s="99"/>
      <c r="E747" s="99"/>
      <c r="F747" s="99"/>
      <c r="G747" s="99"/>
      <c r="H747" s="99"/>
      <c r="I747" s="99"/>
      <c r="J747" s="99"/>
      <c r="K747" s="99"/>
      <c r="L747" s="99"/>
      <c r="M747" s="99"/>
      <c r="N747" s="99"/>
      <c r="O747" s="99"/>
      <c r="P747" s="99"/>
      <c r="Q747" s="99"/>
      <c r="R747" s="99"/>
      <c r="S747" s="99"/>
      <c r="T747" s="99"/>
      <c r="U747" s="99"/>
      <c r="V747" s="99"/>
      <c r="W747" s="99"/>
      <c r="X747" s="99"/>
      <c r="Y747" s="99"/>
      <c r="Z747" s="99"/>
    </row>
    <row r="748" spans="1:26" ht="15.75" customHeight="1" x14ac:dyDescent="0.3">
      <c r="A748" s="99"/>
      <c r="B748" s="99"/>
      <c r="C748" s="99"/>
      <c r="D748" s="99"/>
      <c r="E748" s="99"/>
      <c r="F748" s="99"/>
      <c r="G748" s="99"/>
      <c r="H748" s="99"/>
      <c r="I748" s="99"/>
      <c r="J748" s="99"/>
      <c r="K748" s="99"/>
      <c r="L748" s="99"/>
      <c r="M748" s="99"/>
      <c r="N748" s="99"/>
      <c r="O748" s="99"/>
      <c r="P748" s="99"/>
      <c r="Q748" s="99"/>
      <c r="R748" s="99"/>
      <c r="S748" s="99"/>
      <c r="T748" s="99"/>
      <c r="U748" s="99"/>
      <c r="V748" s="99"/>
      <c r="W748" s="99"/>
      <c r="X748" s="99"/>
      <c r="Y748" s="99"/>
      <c r="Z748" s="99"/>
    </row>
    <row r="749" spans="1:26" ht="15.75" customHeight="1" x14ac:dyDescent="0.3">
      <c r="A749" s="99"/>
      <c r="B749" s="99"/>
      <c r="C749" s="99"/>
      <c r="D749" s="99"/>
      <c r="E749" s="99"/>
      <c r="F749" s="99"/>
      <c r="G749" s="99"/>
      <c r="H749" s="99"/>
      <c r="I749" s="99"/>
      <c r="J749" s="99"/>
      <c r="K749" s="99"/>
      <c r="L749" s="99"/>
      <c r="M749" s="99"/>
      <c r="N749" s="99"/>
      <c r="O749" s="99"/>
      <c r="P749" s="99"/>
      <c r="Q749" s="99"/>
      <c r="R749" s="99"/>
      <c r="S749" s="99"/>
      <c r="T749" s="99"/>
      <c r="U749" s="99"/>
      <c r="V749" s="99"/>
      <c r="W749" s="99"/>
      <c r="X749" s="99"/>
      <c r="Y749" s="99"/>
      <c r="Z749" s="99"/>
    </row>
    <row r="750" spans="1:26" ht="15.75" customHeight="1" x14ac:dyDescent="0.3">
      <c r="A750" s="99"/>
      <c r="B750" s="99"/>
      <c r="C750" s="99"/>
      <c r="D750" s="99"/>
      <c r="E750" s="99"/>
      <c r="F750" s="99"/>
      <c r="G750" s="99"/>
      <c r="H750" s="99"/>
      <c r="I750" s="99"/>
      <c r="J750" s="99"/>
      <c r="K750" s="99"/>
      <c r="L750" s="99"/>
      <c r="M750" s="99"/>
      <c r="N750" s="99"/>
      <c r="O750" s="99"/>
      <c r="P750" s="99"/>
      <c r="Q750" s="99"/>
      <c r="R750" s="99"/>
      <c r="S750" s="99"/>
      <c r="T750" s="99"/>
      <c r="U750" s="99"/>
      <c r="V750" s="99"/>
      <c r="W750" s="99"/>
      <c r="X750" s="99"/>
      <c r="Y750" s="99"/>
      <c r="Z750" s="99"/>
    </row>
    <row r="751" spans="1:26" ht="15.75" customHeight="1" x14ac:dyDescent="0.3">
      <c r="A751" s="99"/>
      <c r="B751" s="99"/>
      <c r="C751" s="99"/>
      <c r="D751" s="99"/>
      <c r="E751" s="99"/>
      <c r="F751" s="99"/>
      <c r="G751" s="99"/>
      <c r="H751" s="99"/>
      <c r="I751" s="99"/>
      <c r="J751" s="99"/>
      <c r="K751" s="99"/>
      <c r="L751" s="99"/>
      <c r="M751" s="99"/>
      <c r="N751" s="99"/>
      <c r="O751" s="99"/>
      <c r="P751" s="99"/>
      <c r="Q751" s="99"/>
      <c r="R751" s="99"/>
      <c r="S751" s="99"/>
      <c r="T751" s="99"/>
      <c r="U751" s="99"/>
      <c r="V751" s="99"/>
      <c r="W751" s="99"/>
      <c r="X751" s="99"/>
      <c r="Y751" s="99"/>
      <c r="Z751" s="99"/>
    </row>
    <row r="752" spans="1:26" ht="15.75" customHeight="1" x14ac:dyDescent="0.3">
      <c r="A752" s="99"/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  <c r="T752" s="99"/>
      <c r="U752" s="99"/>
      <c r="V752" s="99"/>
      <c r="W752" s="99"/>
      <c r="X752" s="99"/>
      <c r="Y752" s="99"/>
      <c r="Z752" s="99"/>
    </row>
    <row r="753" spans="1:26" ht="15.75" customHeight="1" x14ac:dyDescent="0.3">
      <c r="A753" s="99"/>
      <c r="B753" s="99"/>
      <c r="C753" s="99"/>
      <c r="D753" s="99"/>
      <c r="E753" s="99"/>
      <c r="F753" s="99"/>
      <c r="G753" s="99"/>
      <c r="H753" s="99"/>
      <c r="I753" s="99"/>
      <c r="J753" s="99"/>
      <c r="K753" s="99"/>
      <c r="L753" s="99"/>
      <c r="M753" s="99"/>
      <c r="N753" s="99"/>
      <c r="O753" s="99"/>
      <c r="P753" s="99"/>
      <c r="Q753" s="99"/>
      <c r="R753" s="99"/>
      <c r="S753" s="99"/>
      <c r="T753" s="99"/>
      <c r="U753" s="99"/>
      <c r="V753" s="99"/>
      <c r="W753" s="99"/>
      <c r="X753" s="99"/>
      <c r="Y753" s="99"/>
      <c r="Z753" s="99"/>
    </row>
    <row r="754" spans="1:26" ht="15.75" customHeight="1" x14ac:dyDescent="0.3">
      <c r="A754" s="99"/>
      <c r="B754" s="99"/>
      <c r="C754" s="99"/>
      <c r="D754" s="99"/>
      <c r="E754" s="99"/>
      <c r="F754" s="99"/>
      <c r="G754" s="99"/>
      <c r="H754" s="99"/>
      <c r="I754" s="99"/>
      <c r="J754" s="99"/>
      <c r="K754" s="99"/>
      <c r="L754" s="99"/>
      <c r="M754" s="99"/>
      <c r="N754" s="99"/>
      <c r="O754" s="99"/>
      <c r="P754" s="99"/>
      <c r="Q754" s="99"/>
      <c r="R754" s="99"/>
      <c r="S754" s="99"/>
      <c r="T754" s="99"/>
      <c r="U754" s="99"/>
      <c r="V754" s="99"/>
      <c r="W754" s="99"/>
      <c r="X754" s="99"/>
      <c r="Y754" s="99"/>
      <c r="Z754" s="99"/>
    </row>
    <row r="755" spans="1:26" ht="15.75" customHeight="1" x14ac:dyDescent="0.3">
      <c r="A755" s="99"/>
      <c r="B755" s="99"/>
      <c r="C755" s="99"/>
      <c r="D755" s="99"/>
      <c r="E755" s="99"/>
      <c r="F755" s="99"/>
      <c r="G755" s="99"/>
      <c r="H755" s="99"/>
      <c r="I755" s="99"/>
      <c r="J755" s="99"/>
      <c r="K755" s="99"/>
      <c r="L755" s="99"/>
      <c r="M755" s="99"/>
      <c r="N755" s="99"/>
      <c r="O755" s="99"/>
      <c r="P755" s="99"/>
      <c r="Q755" s="99"/>
      <c r="R755" s="99"/>
      <c r="S755" s="99"/>
      <c r="T755" s="99"/>
      <c r="U755" s="99"/>
      <c r="V755" s="99"/>
      <c r="W755" s="99"/>
      <c r="X755" s="99"/>
      <c r="Y755" s="99"/>
      <c r="Z755" s="99"/>
    </row>
    <row r="756" spans="1:26" ht="15.75" customHeight="1" x14ac:dyDescent="0.3">
      <c r="A756" s="99"/>
      <c r="B756" s="99"/>
      <c r="C756" s="99"/>
      <c r="D756" s="99"/>
      <c r="E756" s="99"/>
      <c r="F756" s="99"/>
      <c r="G756" s="99"/>
      <c r="H756" s="99"/>
      <c r="I756" s="99"/>
      <c r="J756" s="99"/>
      <c r="K756" s="99"/>
      <c r="L756" s="99"/>
      <c r="M756" s="99"/>
      <c r="N756" s="99"/>
      <c r="O756" s="99"/>
      <c r="P756" s="99"/>
      <c r="Q756" s="99"/>
      <c r="R756" s="99"/>
      <c r="S756" s="99"/>
      <c r="T756" s="99"/>
      <c r="U756" s="99"/>
      <c r="V756" s="99"/>
      <c r="W756" s="99"/>
      <c r="X756" s="99"/>
      <c r="Y756" s="99"/>
      <c r="Z756" s="99"/>
    </row>
    <row r="757" spans="1:26" ht="15.75" customHeight="1" x14ac:dyDescent="0.3">
      <c r="A757" s="99"/>
      <c r="B757" s="99"/>
      <c r="C757" s="99"/>
      <c r="D757" s="99"/>
      <c r="E757" s="99"/>
      <c r="F757" s="99"/>
      <c r="G757" s="99"/>
      <c r="H757" s="99"/>
      <c r="I757" s="99"/>
      <c r="J757" s="99"/>
      <c r="K757" s="99"/>
      <c r="L757" s="99"/>
      <c r="M757" s="99"/>
      <c r="N757" s="99"/>
      <c r="O757" s="99"/>
      <c r="P757" s="99"/>
      <c r="Q757" s="99"/>
      <c r="R757" s="99"/>
      <c r="S757" s="99"/>
      <c r="T757" s="99"/>
      <c r="U757" s="99"/>
      <c r="V757" s="99"/>
      <c r="W757" s="99"/>
      <c r="X757" s="99"/>
      <c r="Y757" s="99"/>
      <c r="Z757" s="99"/>
    </row>
    <row r="758" spans="1:26" ht="15.75" customHeight="1" x14ac:dyDescent="0.3">
      <c r="A758" s="99"/>
      <c r="B758" s="99"/>
      <c r="C758" s="99"/>
      <c r="D758" s="99"/>
      <c r="E758" s="99"/>
      <c r="F758" s="99"/>
      <c r="G758" s="99"/>
      <c r="H758" s="99"/>
      <c r="I758" s="99"/>
      <c r="J758" s="99"/>
      <c r="K758" s="99"/>
      <c r="L758" s="99"/>
      <c r="M758" s="99"/>
      <c r="N758" s="99"/>
      <c r="O758" s="99"/>
      <c r="P758" s="99"/>
      <c r="Q758" s="99"/>
      <c r="R758" s="99"/>
      <c r="S758" s="99"/>
      <c r="T758" s="99"/>
      <c r="U758" s="99"/>
      <c r="V758" s="99"/>
      <c r="W758" s="99"/>
      <c r="X758" s="99"/>
      <c r="Y758" s="99"/>
      <c r="Z758" s="99"/>
    </row>
    <row r="759" spans="1:26" ht="15.75" customHeight="1" x14ac:dyDescent="0.3">
      <c r="A759" s="99"/>
      <c r="B759" s="99"/>
      <c r="C759" s="99"/>
      <c r="D759" s="99"/>
      <c r="E759" s="99"/>
      <c r="F759" s="99"/>
      <c r="G759" s="99"/>
      <c r="H759" s="99"/>
      <c r="I759" s="99"/>
      <c r="J759" s="99"/>
      <c r="K759" s="99"/>
      <c r="L759" s="99"/>
      <c r="M759" s="99"/>
      <c r="N759" s="99"/>
      <c r="O759" s="99"/>
      <c r="P759" s="99"/>
      <c r="Q759" s="99"/>
      <c r="R759" s="99"/>
      <c r="S759" s="99"/>
      <c r="T759" s="99"/>
      <c r="U759" s="99"/>
      <c r="V759" s="99"/>
      <c r="W759" s="99"/>
      <c r="X759" s="99"/>
      <c r="Y759" s="99"/>
      <c r="Z759" s="99"/>
    </row>
    <row r="760" spans="1:26" ht="15.75" customHeight="1" x14ac:dyDescent="0.3">
      <c r="A760" s="99"/>
      <c r="B760" s="99"/>
      <c r="C760" s="99"/>
      <c r="D760" s="99"/>
      <c r="E760" s="99"/>
      <c r="F760" s="99"/>
      <c r="G760" s="99"/>
      <c r="H760" s="99"/>
      <c r="I760" s="99"/>
      <c r="J760" s="99"/>
      <c r="K760" s="99"/>
      <c r="L760" s="99"/>
      <c r="M760" s="99"/>
      <c r="N760" s="99"/>
      <c r="O760" s="99"/>
      <c r="P760" s="99"/>
      <c r="Q760" s="99"/>
      <c r="R760" s="99"/>
      <c r="S760" s="99"/>
      <c r="T760" s="99"/>
      <c r="U760" s="99"/>
      <c r="V760" s="99"/>
      <c r="W760" s="99"/>
      <c r="X760" s="99"/>
      <c r="Y760" s="99"/>
      <c r="Z760" s="99"/>
    </row>
    <row r="761" spans="1:26" ht="15.75" customHeight="1" x14ac:dyDescent="0.3">
      <c r="A761" s="99"/>
      <c r="B761" s="99"/>
      <c r="C761" s="99"/>
      <c r="D761" s="99"/>
      <c r="E761" s="99"/>
      <c r="F761" s="99"/>
      <c r="G761" s="99"/>
      <c r="H761" s="99"/>
      <c r="I761" s="99"/>
      <c r="J761" s="99"/>
      <c r="K761" s="99"/>
      <c r="L761" s="99"/>
      <c r="M761" s="99"/>
      <c r="N761" s="99"/>
      <c r="O761" s="99"/>
      <c r="P761" s="99"/>
      <c r="Q761" s="99"/>
      <c r="R761" s="99"/>
      <c r="S761" s="99"/>
      <c r="T761" s="99"/>
      <c r="U761" s="99"/>
      <c r="V761" s="99"/>
      <c r="W761" s="99"/>
      <c r="X761" s="99"/>
      <c r="Y761" s="99"/>
      <c r="Z761" s="99"/>
    </row>
    <row r="762" spans="1:26" ht="15.75" customHeight="1" x14ac:dyDescent="0.3">
      <c r="A762" s="99"/>
      <c r="B762" s="99"/>
      <c r="C762" s="99"/>
      <c r="D762" s="99"/>
      <c r="E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Q762" s="99"/>
      <c r="R762" s="99"/>
      <c r="S762" s="99"/>
      <c r="T762" s="99"/>
      <c r="U762" s="99"/>
      <c r="V762" s="99"/>
      <c r="W762" s="99"/>
      <c r="X762" s="99"/>
      <c r="Y762" s="99"/>
      <c r="Z762" s="99"/>
    </row>
    <row r="763" spans="1:26" ht="15.75" customHeight="1" x14ac:dyDescent="0.3">
      <c r="A763" s="99"/>
      <c r="B763" s="99"/>
      <c r="C763" s="99"/>
      <c r="D763" s="99"/>
      <c r="E763" s="99"/>
      <c r="F763" s="99"/>
      <c r="G763" s="99"/>
      <c r="H763" s="99"/>
      <c r="I763" s="99"/>
      <c r="J763" s="99"/>
      <c r="K763" s="99"/>
      <c r="L763" s="99"/>
      <c r="M763" s="99"/>
      <c r="N763" s="99"/>
      <c r="O763" s="99"/>
      <c r="P763" s="99"/>
      <c r="Q763" s="99"/>
      <c r="R763" s="99"/>
      <c r="S763" s="99"/>
      <c r="T763" s="99"/>
      <c r="U763" s="99"/>
      <c r="V763" s="99"/>
      <c r="W763" s="99"/>
      <c r="X763" s="99"/>
      <c r="Y763" s="99"/>
      <c r="Z763" s="99"/>
    </row>
    <row r="764" spans="1:26" ht="15.75" customHeight="1" x14ac:dyDescent="0.3">
      <c r="A764" s="99"/>
      <c r="B764" s="99"/>
      <c r="C764" s="99"/>
      <c r="D764" s="99"/>
      <c r="E764" s="99"/>
      <c r="F764" s="99"/>
      <c r="G764" s="99"/>
      <c r="H764" s="99"/>
      <c r="I764" s="99"/>
      <c r="J764" s="99"/>
      <c r="K764" s="99"/>
      <c r="L764" s="99"/>
      <c r="M764" s="99"/>
      <c r="N764" s="99"/>
      <c r="O764" s="99"/>
      <c r="P764" s="99"/>
      <c r="Q764" s="99"/>
      <c r="R764" s="99"/>
      <c r="S764" s="99"/>
      <c r="T764" s="99"/>
      <c r="U764" s="99"/>
      <c r="V764" s="99"/>
      <c r="W764" s="99"/>
      <c r="X764" s="99"/>
      <c r="Y764" s="99"/>
      <c r="Z764" s="99"/>
    </row>
    <row r="765" spans="1:26" ht="15.75" customHeight="1" x14ac:dyDescent="0.3">
      <c r="A765" s="99"/>
      <c r="B765" s="99"/>
      <c r="C765" s="99"/>
      <c r="D765" s="99"/>
      <c r="E765" s="99"/>
      <c r="F765" s="99"/>
      <c r="G765" s="99"/>
      <c r="H765" s="99"/>
      <c r="I765" s="99"/>
      <c r="J765" s="99"/>
      <c r="K765" s="99"/>
      <c r="L765" s="99"/>
      <c r="M765" s="99"/>
      <c r="N765" s="99"/>
      <c r="O765" s="99"/>
      <c r="P765" s="99"/>
      <c r="Q765" s="99"/>
      <c r="R765" s="99"/>
      <c r="S765" s="99"/>
      <c r="T765" s="99"/>
      <c r="U765" s="99"/>
      <c r="V765" s="99"/>
      <c r="W765" s="99"/>
      <c r="X765" s="99"/>
      <c r="Y765" s="99"/>
      <c r="Z765" s="99"/>
    </row>
    <row r="766" spans="1:26" ht="15.75" customHeight="1" x14ac:dyDescent="0.3">
      <c r="A766" s="99"/>
      <c r="B766" s="99"/>
      <c r="C766" s="99"/>
      <c r="D766" s="99"/>
      <c r="E766" s="99"/>
      <c r="F766" s="99"/>
      <c r="G766" s="99"/>
      <c r="H766" s="99"/>
      <c r="I766" s="99"/>
      <c r="J766" s="99"/>
      <c r="K766" s="99"/>
      <c r="L766" s="99"/>
      <c r="M766" s="99"/>
      <c r="N766" s="99"/>
      <c r="O766" s="99"/>
      <c r="P766" s="99"/>
      <c r="Q766" s="99"/>
      <c r="R766" s="99"/>
      <c r="S766" s="99"/>
      <c r="T766" s="99"/>
      <c r="U766" s="99"/>
      <c r="V766" s="99"/>
      <c r="W766" s="99"/>
      <c r="X766" s="99"/>
      <c r="Y766" s="99"/>
      <c r="Z766" s="99"/>
    </row>
    <row r="767" spans="1:26" ht="15.75" customHeight="1" x14ac:dyDescent="0.3">
      <c r="A767" s="99"/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  <c r="P767" s="99"/>
      <c r="Q767" s="99"/>
      <c r="R767" s="99"/>
      <c r="S767" s="99"/>
      <c r="T767" s="99"/>
      <c r="U767" s="99"/>
      <c r="V767" s="99"/>
      <c r="W767" s="99"/>
      <c r="X767" s="99"/>
      <c r="Y767" s="99"/>
      <c r="Z767" s="99"/>
    </row>
    <row r="768" spans="1:26" ht="15.75" customHeight="1" x14ac:dyDescent="0.3">
      <c r="A768" s="99"/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  <c r="P768" s="99"/>
      <c r="Q768" s="99"/>
      <c r="R768" s="99"/>
      <c r="S768" s="99"/>
      <c r="T768" s="99"/>
      <c r="U768" s="99"/>
      <c r="V768" s="99"/>
      <c r="W768" s="99"/>
      <c r="X768" s="99"/>
      <c r="Y768" s="99"/>
      <c r="Z768" s="99"/>
    </row>
    <row r="769" spans="1:26" ht="15.75" customHeight="1" x14ac:dyDescent="0.3">
      <c r="A769" s="99"/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  <c r="P769" s="99"/>
      <c r="Q769" s="99"/>
      <c r="R769" s="99"/>
      <c r="S769" s="99"/>
      <c r="T769" s="99"/>
      <c r="U769" s="99"/>
      <c r="V769" s="99"/>
      <c r="W769" s="99"/>
      <c r="X769" s="99"/>
      <c r="Y769" s="99"/>
      <c r="Z769" s="99"/>
    </row>
    <row r="770" spans="1:26" ht="15.75" customHeight="1" x14ac:dyDescent="0.3">
      <c r="A770" s="99"/>
      <c r="B770" s="99"/>
      <c r="C770" s="99"/>
      <c r="D770" s="99"/>
      <c r="E770" s="99"/>
      <c r="F770" s="99"/>
      <c r="G770" s="99"/>
      <c r="H770" s="99"/>
      <c r="I770" s="99"/>
      <c r="J770" s="99"/>
      <c r="K770" s="99"/>
      <c r="L770" s="99"/>
      <c r="M770" s="99"/>
      <c r="N770" s="99"/>
      <c r="O770" s="99"/>
      <c r="P770" s="99"/>
      <c r="Q770" s="99"/>
      <c r="R770" s="99"/>
      <c r="S770" s="99"/>
      <c r="T770" s="99"/>
      <c r="U770" s="99"/>
      <c r="V770" s="99"/>
      <c r="W770" s="99"/>
      <c r="X770" s="99"/>
      <c r="Y770" s="99"/>
      <c r="Z770" s="99"/>
    </row>
    <row r="771" spans="1:26" ht="15.75" customHeight="1" x14ac:dyDescent="0.3">
      <c r="A771" s="99"/>
      <c r="B771" s="99"/>
      <c r="C771" s="99"/>
      <c r="D771" s="99"/>
      <c r="E771" s="99"/>
      <c r="F771" s="99"/>
      <c r="G771" s="99"/>
      <c r="H771" s="99"/>
      <c r="I771" s="99"/>
      <c r="J771" s="99"/>
      <c r="K771" s="99"/>
      <c r="L771" s="99"/>
      <c r="M771" s="99"/>
      <c r="N771" s="99"/>
      <c r="O771" s="99"/>
      <c r="P771" s="99"/>
      <c r="Q771" s="99"/>
      <c r="R771" s="99"/>
      <c r="S771" s="99"/>
      <c r="T771" s="99"/>
      <c r="U771" s="99"/>
      <c r="V771" s="99"/>
      <c r="W771" s="99"/>
      <c r="X771" s="99"/>
      <c r="Y771" s="99"/>
      <c r="Z771" s="99"/>
    </row>
    <row r="772" spans="1:26" ht="15.75" customHeight="1" x14ac:dyDescent="0.3">
      <c r="A772" s="99"/>
      <c r="B772" s="99"/>
      <c r="C772" s="99"/>
      <c r="D772" s="99"/>
      <c r="E772" s="99"/>
      <c r="F772" s="99"/>
      <c r="G772" s="99"/>
      <c r="H772" s="99"/>
      <c r="I772" s="99"/>
      <c r="J772" s="99"/>
      <c r="K772" s="99"/>
      <c r="L772" s="99"/>
      <c r="M772" s="99"/>
      <c r="N772" s="99"/>
      <c r="O772" s="99"/>
      <c r="P772" s="99"/>
      <c r="Q772" s="99"/>
      <c r="R772" s="99"/>
      <c r="S772" s="99"/>
      <c r="T772" s="99"/>
      <c r="U772" s="99"/>
      <c r="V772" s="99"/>
      <c r="W772" s="99"/>
      <c r="X772" s="99"/>
      <c r="Y772" s="99"/>
      <c r="Z772" s="99"/>
    </row>
    <row r="773" spans="1:26" ht="15.75" customHeight="1" x14ac:dyDescent="0.3">
      <c r="A773" s="99"/>
      <c r="B773" s="99"/>
      <c r="C773" s="99"/>
      <c r="D773" s="99"/>
      <c r="E773" s="99"/>
      <c r="F773" s="99"/>
      <c r="G773" s="99"/>
      <c r="H773" s="99"/>
      <c r="I773" s="99"/>
      <c r="J773" s="99"/>
      <c r="K773" s="99"/>
      <c r="L773" s="99"/>
      <c r="M773" s="99"/>
      <c r="N773" s="99"/>
      <c r="O773" s="99"/>
      <c r="P773" s="99"/>
      <c r="Q773" s="99"/>
      <c r="R773" s="99"/>
      <c r="S773" s="99"/>
      <c r="T773" s="99"/>
      <c r="U773" s="99"/>
      <c r="V773" s="99"/>
      <c r="W773" s="99"/>
      <c r="X773" s="99"/>
      <c r="Y773" s="99"/>
      <c r="Z773" s="99"/>
    </row>
    <row r="774" spans="1:26" ht="15.75" customHeight="1" x14ac:dyDescent="0.3">
      <c r="A774" s="99"/>
      <c r="B774" s="99"/>
      <c r="C774" s="99"/>
      <c r="D774" s="99"/>
      <c r="E774" s="99"/>
      <c r="F774" s="99"/>
      <c r="G774" s="99"/>
      <c r="H774" s="99"/>
      <c r="I774" s="99"/>
      <c r="J774" s="99"/>
      <c r="K774" s="99"/>
      <c r="L774" s="99"/>
      <c r="M774" s="99"/>
      <c r="N774" s="99"/>
      <c r="O774" s="99"/>
      <c r="P774" s="99"/>
      <c r="Q774" s="99"/>
      <c r="R774" s="99"/>
      <c r="S774" s="99"/>
      <c r="T774" s="99"/>
      <c r="U774" s="99"/>
      <c r="V774" s="99"/>
      <c r="W774" s="99"/>
      <c r="X774" s="99"/>
      <c r="Y774" s="99"/>
      <c r="Z774" s="99"/>
    </row>
    <row r="775" spans="1:26" ht="15.75" customHeight="1" x14ac:dyDescent="0.3">
      <c r="A775" s="99"/>
      <c r="B775" s="99"/>
      <c r="C775" s="99"/>
      <c r="D775" s="99"/>
      <c r="E775" s="99"/>
      <c r="F775" s="99"/>
      <c r="G775" s="99"/>
      <c r="H775" s="99"/>
      <c r="I775" s="99"/>
      <c r="J775" s="99"/>
      <c r="K775" s="99"/>
      <c r="L775" s="99"/>
      <c r="M775" s="99"/>
      <c r="N775" s="99"/>
      <c r="O775" s="99"/>
      <c r="P775" s="99"/>
      <c r="Q775" s="99"/>
      <c r="R775" s="99"/>
      <c r="S775" s="99"/>
      <c r="T775" s="99"/>
      <c r="U775" s="99"/>
      <c r="V775" s="99"/>
      <c r="W775" s="99"/>
      <c r="X775" s="99"/>
      <c r="Y775" s="99"/>
      <c r="Z775" s="99"/>
    </row>
    <row r="776" spans="1:26" ht="15.75" customHeight="1" x14ac:dyDescent="0.3">
      <c r="A776" s="99"/>
      <c r="B776" s="99"/>
      <c r="C776" s="99"/>
      <c r="D776" s="99"/>
      <c r="E776" s="99"/>
      <c r="F776" s="99"/>
      <c r="G776" s="99"/>
      <c r="H776" s="99"/>
      <c r="I776" s="99"/>
      <c r="J776" s="99"/>
      <c r="K776" s="99"/>
      <c r="L776" s="99"/>
      <c r="M776" s="99"/>
      <c r="N776" s="99"/>
      <c r="O776" s="99"/>
      <c r="P776" s="99"/>
      <c r="Q776" s="99"/>
      <c r="R776" s="99"/>
      <c r="S776" s="99"/>
      <c r="T776" s="99"/>
      <c r="U776" s="99"/>
      <c r="V776" s="99"/>
      <c r="W776" s="99"/>
      <c r="X776" s="99"/>
      <c r="Y776" s="99"/>
      <c r="Z776" s="99"/>
    </row>
    <row r="777" spans="1:26" ht="15.75" customHeight="1" x14ac:dyDescent="0.3">
      <c r="A777" s="99"/>
      <c r="B777" s="99"/>
      <c r="C777" s="99"/>
      <c r="D777" s="99"/>
      <c r="E777" s="99"/>
      <c r="F777" s="99"/>
      <c r="G777" s="99"/>
      <c r="H777" s="99"/>
      <c r="I777" s="99"/>
      <c r="J777" s="99"/>
      <c r="K777" s="99"/>
      <c r="L777" s="99"/>
      <c r="M777" s="99"/>
      <c r="N777" s="99"/>
      <c r="O777" s="99"/>
      <c r="P777" s="99"/>
      <c r="Q777" s="99"/>
      <c r="R777" s="99"/>
      <c r="S777" s="99"/>
      <c r="T777" s="99"/>
      <c r="U777" s="99"/>
      <c r="V777" s="99"/>
      <c r="W777" s="99"/>
      <c r="X777" s="99"/>
      <c r="Y777" s="99"/>
      <c r="Z777" s="99"/>
    </row>
    <row r="778" spans="1:26" ht="15.75" customHeight="1" x14ac:dyDescent="0.3">
      <c r="A778" s="99"/>
      <c r="B778" s="99"/>
      <c r="C778" s="99"/>
      <c r="D778" s="99"/>
      <c r="E778" s="99"/>
      <c r="F778" s="99"/>
      <c r="G778" s="99"/>
      <c r="H778" s="99"/>
      <c r="I778" s="99"/>
      <c r="J778" s="99"/>
      <c r="K778" s="99"/>
      <c r="L778" s="99"/>
      <c r="M778" s="99"/>
      <c r="N778" s="99"/>
      <c r="O778" s="99"/>
      <c r="P778" s="99"/>
      <c r="Q778" s="99"/>
      <c r="R778" s="99"/>
      <c r="S778" s="99"/>
      <c r="T778" s="99"/>
      <c r="U778" s="99"/>
      <c r="V778" s="99"/>
      <c r="W778" s="99"/>
      <c r="X778" s="99"/>
      <c r="Y778" s="99"/>
      <c r="Z778" s="99"/>
    </row>
    <row r="779" spans="1:26" ht="15.75" customHeight="1" x14ac:dyDescent="0.3">
      <c r="A779" s="99"/>
      <c r="B779" s="99"/>
      <c r="C779" s="99"/>
      <c r="D779" s="99"/>
      <c r="E779" s="99"/>
      <c r="F779" s="99"/>
      <c r="G779" s="99"/>
      <c r="H779" s="99"/>
      <c r="I779" s="99"/>
      <c r="J779" s="99"/>
      <c r="K779" s="99"/>
      <c r="L779" s="99"/>
      <c r="M779" s="99"/>
      <c r="N779" s="99"/>
      <c r="O779" s="99"/>
      <c r="P779" s="99"/>
      <c r="Q779" s="99"/>
      <c r="R779" s="99"/>
      <c r="S779" s="99"/>
      <c r="T779" s="99"/>
      <c r="U779" s="99"/>
      <c r="V779" s="99"/>
      <c r="W779" s="99"/>
      <c r="X779" s="99"/>
      <c r="Y779" s="99"/>
      <c r="Z779" s="99"/>
    </row>
    <row r="780" spans="1:26" ht="15.75" customHeight="1" x14ac:dyDescent="0.3">
      <c r="A780" s="99"/>
      <c r="B780" s="99"/>
      <c r="C780" s="99"/>
      <c r="D780" s="99"/>
      <c r="E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Q780" s="99"/>
      <c r="R780" s="99"/>
      <c r="S780" s="99"/>
      <c r="T780" s="99"/>
      <c r="U780" s="99"/>
      <c r="V780" s="99"/>
      <c r="W780" s="99"/>
      <c r="X780" s="99"/>
      <c r="Y780" s="99"/>
      <c r="Z780" s="99"/>
    </row>
    <row r="781" spans="1:26" ht="15.75" customHeight="1" x14ac:dyDescent="0.3">
      <c r="A781" s="99"/>
      <c r="B781" s="99"/>
      <c r="C781" s="99"/>
      <c r="D781" s="99"/>
      <c r="E781" s="99"/>
      <c r="F781" s="99"/>
      <c r="G781" s="99"/>
      <c r="H781" s="99"/>
      <c r="I781" s="99"/>
      <c r="J781" s="99"/>
      <c r="K781" s="99"/>
      <c r="L781" s="99"/>
      <c r="M781" s="99"/>
      <c r="N781" s="99"/>
      <c r="O781" s="99"/>
      <c r="P781" s="99"/>
      <c r="Q781" s="99"/>
      <c r="R781" s="99"/>
      <c r="S781" s="99"/>
      <c r="T781" s="99"/>
      <c r="U781" s="99"/>
      <c r="V781" s="99"/>
      <c r="W781" s="99"/>
      <c r="X781" s="99"/>
      <c r="Y781" s="99"/>
      <c r="Z781" s="99"/>
    </row>
    <row r="782" spans="1:26" ht="15.75" customHeight="1" x14ac:dyDescent="0.3">
      <c r="A782" s="99"/>
      <c r="B782" s="99"/>
      <c r="C782" s="99"/>
      <c r="D782" s="99"/>
      <c r="E782" s="99"/>
      <c r="F782" s="99"/>
      <c r="G782" s="99"/>
      <c r="H782" s="99"/>
      <c r="I782" s="99"/>
      <c r="J782" s="99"/>
      <c r="K782" s="99"/>
      <c r="L782" s="99"/>
      <c r="M782" s="99"/>
      <c r="N782" s="99"/>
      <c r="O782" s="99"/>
      <c r="P782" s="99"/>
      <c r="Q782" s="99"/>
      <c r="R782" s="99"/>
      <c r="S782" s="99"/>
      <c r="T782" s="99"/>
      <c r="U782" s="99"/>
      <c r="V782" s="99"/>
      <c r="W782" s="99"/>
      <c r="X782" s="99"/>
      <c r="Y782" s="99"/>
      <c r="Z782" s="99"/>
    </row>
    <row r="783" spans="1:26" ht="15.75" customHeight="1" x14ac:dyDescent="0.3">
      <c r="A783" s="99"/>
      <c r="B783" s="99"/>
      <c r="C783" s="99"/>
      <c r="D783" s="99"/>
      <c r="E783" s="99"/>
      <c r="F783" s="99"/>
      <c r="G783" s="99"/>
      <c r="H783" s="99"/>
      <c r="I783" s="99"/>
      <c r="J783" s="99"/>
      <c r="K783" s="99"/>
      <c r="L783" s="99"/>
      <c r="M783" s="99"/>
      <c r="N783" s="99"/>
      <c r="O783" s="99"/>
      <c r="P783" s="99"/>
      <c r="Q783" s="99"/>
      <c r="R783" s="99"/>
      <c r="S783" s="99"/>
      <c r="T783" s="99"/>
      <c r="U783" s="99"/>
      <c r="V783" s="99"/>
      <c r="W783" s="99"/>
      <c r="X783" s="99"/>
      <c r="Y783" s="99"/>
      <c r="Z783" s="99"/>
    </row>
    <row r="784" spans="1:26" ht="15.75" customHeight="1" x14ac:dyDescent="0.3">
      <c r="A784" s="99"/>
      <c r="B784" s="99"/>
      <c r="C784" s="99"/>
      <c r="D784" s="99"/>
      <c r="E784" s="99"/>
      <c r="F784" s="99"/>
      <c r="G784" s="99"/>
      <c r="H784" s="99"/>
      <c r="I784" s="99"/>
      <c r="J784" s="99"/>
      <c r="K784" s="99"/>
      <c r="L784" s="99"/>
      <c r="M784" s="99"/>
      <c r="N784" s="99"/>
      <c r="O784" s="99"/>
      <c r="P784" s="99"/>
      <c r="Q784" s="99"/>
      <c r="R784" s="99"/>
      <c r="S784" s="99"/>
      <c r="T784" s="99"/>
      <c r="U784" s="99"/>
      <c r="V784" s="99"/>
      <c r="W784" s="99"/>
      <c r="X784" s="99"/>
      <c r="Y784" s="99"/>
      <c r="Z784" s="99"/>
    </row>
    <row r="785" spans="1:26" ht="15.75" customHeight="1" x14ac:dyDescent="0.3">
      <c r="A785" s="99"/>
      <c r="B785" s="99"/>
      <c r="C785" s="99"/>
      <c r="D785" s="99"/>
      <c r="E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Q785" s="99"/>
      <c r="R785" s="99"/>
      <c r="S785" s="99"/>
      <c r="T785" s="99"/>
      <c r="U785" s="99"/>
      <c r="V785" s="99"/>
      <c r="W785" s="99"/>
      <c r="X785" s="99"/>
      <c r="Y785" s="99"/>
      <c r="Z785" s="99"/>
    </row>
    <row r="786" spans="1:26" ht="15.75" customHeight="1" x14ac:dyDescent="0.3">
      <c r="A786" s="99"/>
      <c r="B786" s="99"/>
      <c r="C786" s="99"/>
      <c r="D786" s="99"/>
      <c r="E786" s="99"/>
      <c r="F786" s="99"/>
      <c r="G786" s="99"/>
      <c r="H786" s="99"/>
      <c r="I786" s="99"/>
      <c r="J786" s="99"/>
      <c r="K786" s="99"/>
      <c r="L786" s="99"/>
      <c r="M786" s="99"/>
      <c r="N786" s="99"/>
      <c r="O786" s="99"/>
      <c r="P786" s="99"/>
      <c r="Q786" s="99"/>
      <c r="R786" s="99"/>
      <c r="S786" s="99"/>
      <c r="T786" s="99"/>
      <c r="U786" s="99"/>
      <c r="V786" s="99"/>
      <c r="W786" s="99"/>
      <c r="X786" s="99"/>
      <c r="Y786" s="99"/>
      <c r="Z786" s="99"/>
    </row>
    <row r="787" spans="1:26" ht="15.75" customHeight="1" x14ac:dyDescent="0.3">
      <c r="A787" s="99"/>
      <c r="B787" s="99"/>
      <c r="C787" s="99"/>
      <c r="D787" s="99"/>
      <c r="E787" s="99"/>
      <c r="F787" s="99"/>
      <c r="G787" s="99"/>
      <c r="H787" s="99"/>
      <c r="I787" s="99"/>
      <c r="J787" s="99"/>
      <c r="K787" s="99"/>
      <c r="L787" s="99"/>
      <c r="M787" s="99"/>
      <c r="N787" s="99"/>
      <c r="O787" s="99"/>
      <c r="P787" s="99"/>
      <c r="Q787" s="99"/>
      <c r="R787" s="99"/>
      <c r="S787" s="99"/>
      <c r="T787" s="99"/>
      <c r="U787" s="99"/>
      <c r="V787" s="99"/>
      <c r="W787" s="99"/>
      <c r="X787" s="99"/>
      <c r="Y787" s="99"/>
      <c r="Z787" s="99"/>
    </row>
    <row r="788" spans="1:26" ht="15.75" customHeight="1" x14ac:dyDescent="0.3">
      <c r="A788" s="99"/>
      <c r="B788" s="99"/>
      <c r="C788" s="99"/>
      <c r="D788" s="99"/>
      <c r="E788" s="99"/>
      <c r="F788" s="99"/>
      <c r="G788" s="99"/>
      <c r="H788" s="99"/>
      <c r="I788" s="99"/>
      <c r="J788" s="99"/>
      <c r="K788" s="99"/>
      <c r="L788" s="99"/>
      <c r="M788" s="99"/>
      <c r="N788" s="99"/>
      <c r="O788" s="99"/>
      <c r="P788" s="99"/>
      <c r="Q788" s="99"/>
      <c r="R788" s="99"/>
      <c r="S788" s="99"/>
      <c r="T788" s="99"/>
      <c r="U788" s="99"/>
      <c r="V788" s="99"/>
      <c r="W788" s="99"/>
      <c r="X788" s="99"/>
      <c r="Y788" s="99"/>
      <c r="Z788" s="99"/>
    </row>
    <row r="789" spans="1:26" ht="15.75" customHeight="1" x14ac:dyDescent="0.3">
      <c r="A789" s="99"/>
      <c r="B789" s="99"/>
      <c r="C789" s="99"/>
      <c r="D789" s="99"/>
      <c r="E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Q789" s="99"/>
      <c r="R789" s="99"/>
      <c r="S789" s="99"/>
      <c r="T789" s="99"/>
      <c r="U789" s="99"/>
      <c r="V789" s="99"/>
      <c r="W789" s="99"/>
      <c r="X789" s="99"/>
      <c r="Y789" s="99"/>
      <c r="Z789" s="99"/>
    </row>
    <row r="790" spans="1:26" ht="15.75" customHeight="1" x14ac:dyDescent="0.3">
      <c r="A790" s="99"/>
      <c r="B790" s="99"/>
      <c r="C790" s="99"/>
      <c r="D790" s="99"/>
      <c r="E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Q790" s="99"/>
      <c r="R790" s="99"/>
      <c r="S790" s="99"/>
      <c r="T790" s="99"/>
      <c r="U790" s="99"/>
      <c r="V790" s="99"/>
      <c r="W790" s="99"/>
      <c r="X790" s="99"/>
      <c r="Y790" s="99"/>
      <c r="Z790" s="99"/>
    </row>
    <row r="791" spans="1:26" ht="15.75" customHeight="1" x14ac:dyDescent="0.3">
      <c r="A791" s="99"/>
      <c r="B791" s="99"/>
      <c r="C791" s="99"/>
      <c r="D791" s="99"/>
      <c r="E791" s="99"/>
      <c r="F791" s="99"/>
      <c r="G791" s="99"/>
      <c r="H791" s="99"/>
      <c r="I791" s="99"/>
      <c r="J791" s="99"/>
      <c r="K791" s="99"/>
      <c r="L791" s="99"/>
      <c r="M791" s="99"/>
      <c r="N791" s="99"/>
      <c r="O791" s="99"/>
      <c r="P791" s="99"/>
      <c r="Q791" s="99"/>
      <c r="R791" s="99"/>
      <c r="S791" s="99"/>
      <c r="T791" s="99"/>
      <c r="U791" s="99"/>
      <c r="V791" s="99"/>
      <c r="W791" s="99"/>
      <c r="X791" s="99"/>
      <c r="Y791" s="99"/>
      <c r="Z791" s="99"/>
    </row>
    <row r="792" spans="1:26" ht="15.75" customHeight="1" x14ac:dyDescent="0.3">
      <c r="A792" s="99"/>
      <c r="B792" s="99"/>
      <c r="C792" s="99"/>
      <c r="D792" s="99"/>
      <c r="E792" s="99"/>
      <c r="F792" s="99"/>
      <c r="G792" s="99"/>
      <c r="H792" s="99"/>
      <c r="I792" s="99"/>
      <c r="J792" s="99"/>
      <c r="K792" s="99"/>
      <c r="L792" s="99"/>
      <c r="M792" s="99"/>
      <c r="N792" s="99"/>
      <c r="O792" s="99"/>
      <c r="P792" s="99"/>
      <c r="Q792" s="99"/>
      <c r="R792" s="99"/>
      <c r="S792" s="99"/>
      <c r="T792" s="99"/>
      <c r="U792" s="99"/>
      <c r="V792" s="99"/>
      <c r="W792" s="99"/>
      <c r="X792" s="99"/>
      <c r="Y792" s="99"/>
      <c r="Z792" s="99"/>
    </row>
    <row r="793" spans="1:26" ht="15.75" customHeight="1" x14ac:dyDescent="0.3">
      <c r="A793" s="99"/>
      <c r="B793" s="99"/>
      <c r="C793" s="99"/>
      <c r="D793" s="99"/>
      <c r="E793" s="99"/>
      <c r="F793" s="99"/>
      <c r="G793" s="99"/>
      <c r="H793" s="99"/>
      <c r="I793" s="99"/>
      <c r="J793" s="99"/>
      <c r="K793" s="99"/>
      <c r="L793" s="99"/>
      <c r="M793" s="99"/>
      <c r="N793" s="99"/>
      <c r="O793" s="99"/>
      <c r="P793" s="99"/>
      <c r="Q793" s="99"/>
      <c r="R793" s="99"/>
      <c r="S793" s="99"/>
      <c r="T793" s="99"/>
      <c r="U793" s="99"/>
      <c r="V793" s="99"/>
      <c r="W793" s="99"/>
      <c r="X793" s="99"/>
      <c r="Y793" s="99"/>
      <c r="Z793" s="99"/>
    </row>
    <row r="794" spans="1:26" ht="15.75" customHeight="1" x14ac:dyDescent="0.3">
      <c r="A794" s="99"/>
      <c r="B794" s="99"/>
      <c r="C794" s="99"/>
      <c r="D794" s="99"/>
      <c r="E794" s="99"/>
      <c r="F794" s="99"/>
      <c r="G794" s="99"/>
      <c r="H794" s="99"/>
      <c r="I794" s="99"/>
      <c r="J794" s="99"/>
      <c r="K794" s="99"/>
      <c r="L794" s="99"/>
      <c r="M794" s="99"/>
      <c r="N794" s="99"/>
      <c r="O794" s="99"/>
      <c r="P794" s="99"/>
      <c r="Q794" s="99"/>
      <c r="R794" s="99"/>
      <c r="S794" s="99"/>
      <c r="T794" s="99"/>
      <c r="U794" s="99"/>
      <c r="V794" s="99"/>
      <c r="W794" s="99"/>
      <c r="X794" s="99"/>
      <c r="Y794" s="99"/>
      <c r="Z794" s="99"/>
    </row>
    <row r="795" spans="1:26" ht="15.75" customHeight="1" x14ac:dyDescent="0.3">
      <c r="A795" s="99"/>
      <c r="B795" s="99"/>
      <c r="C795" s="99"/>
      <c r="D795" s="99"/>
      <c r="E795" s="99"/>
      <c r="F795" s="99"/>
      <c r="G795" s="99"/>
      <c r="H795" s="99"/>
      <c r="I795" s="99"/>
      <c r="J795" s="99"/>
      <c r="K795" s="99"/>
      <c r="L795" s="99"/>
      <c r="M795" s="99"/>
      <c r="N795" s="99"/>
      <c r="O795" s="99"/>
      <c r="P795" s="99"/>
      <c r="Q795" s="99"/>
      <c r="R795" s="99"/>
      <c r="S795" s="99"/>
      <c r="T795" s="99"/>
      <c r="U795" s="99"/>
      <c r="V795" s="99"/>
      <c r="W795" s="99"/>
      <c r="X795" s="99"/>
      <c r="Y795" s="99"/>
      <c r="Z795" s="99"/>
    </row>
    <row r="796" spans="1:26" ht="15.75" customHeight="1" x14ac:dyDescent="0.3">
      <c r="A796" s="99"/>
      <c r="B796" s="99"/>
      <c r="C796" s="99"/>
      <c r="D796" s="99"/>
      <c r="E796" s="99"/>
      <c r="F796" s="99"/>
      <c r="G796" s="99"/>
      <c r="H796" s="99"/>
      <c r="I796" s="99"/>
      <c r="J796" s="99"/>
      <c r="K796" s="99"/>
      <c r="L796" s="99"/>
      <c r="M796" s="99"/>
      <c r="N796" s="99"/>
      <c r="O796" s="99"/>
      <c r="P796" s="99"/>
      <c r="Q796" s="99"/>
      <c r="R796" s="99"/>
      <c r="S796" s="99"/>
      <c r="T796" s="99"/>
      <c r="U796" s="99"/>
      <c r="V796" s="99"/>
      <c r="W796" s="99"/>
      <c r="X796" s="99"/>
      <c r="Y796" s="99"/>
      <c r="Z796" s="99"/>
    </row>
    <row r="797" spans="1:26" ht="15.75" customHeight="1" x14ac:dyDescent="0.3">
      <c r="A797" s="99"/>
      <c r="B797" s="99"/>
      <c r="C797" s="99"/>
      <c r="D797" s="99"/>
      <c r="E797" s="99"/>
      <c r="F797" s="99"/>
      <c r="G797" s="99"/>
      <c r="H797" s="99"/>
      <c r="I797" s="99"/>
      <c r="J797" s="99"/>
      <c r="K797" s="99"/>
      <c r="L797" s="99"/>
      <c r="M797" s="99"/>
      <c r="N797" s="99"/>
      <c r="O797" s="99"/>
      <c r="P797" s="99"/>
      <c r="Q797" s="99"/>
      <c r="R797" s="99"/>
      <c r="S797" s="99"/>
      <c r="T797" s="99"/>
      <c r="U797" s="99"/>
      <c r="V797" s="99"/>
      <c r="W797" s="99"/>
      <c r="X797" s="99"/>
      <c r="Y797" s="99"/>
      <c r="Z797" s="99"/>
    </row>
    <row r="798" spans="1:26" ht="15.75" customHeight="1" x14ac:dyDescent="0.3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Q798" s="99"/>
      <c r="R798" s="99"/>
      <c r="S798" s="99"/>
      <c r="T798" s="99"/>
      <c r="U798" s="99"/>
      <c r="V798" s="99"/>
      <c r="W798" s="99"/>
      <c r="X798" s="99"/>
      <c r="Y798" s="99"/>
      <c r="Z798" s="99"/>
    </row>
    <row r="799" spans="1:26" ht="15.75" customHeight="1" x14ac:dyDescent="0.3">
      <c r="A799" s="99"/>
      <c r="B799" s="99"/>
      <c r="C799" s="99"/>
      <c r="D799" s="99"/>
      <c r="E799" s="99"/>
      <c r="F799" s="99"/>
      <c r="G799" s="99"/>
      <c r="H799" s="99"/>
      <c r="I799" s="99"/>
      <c r="J799" s="99"/>
      <c r="K799" s="99"/>
      <c r="L799" s="99"/>
      <c r="M799" s="99"/>
      <c r="N799" s="99"/>
      <c r="O799" s="99"/>
      <c r="P799" s="99"/>
      <c r="Q799" s="99"/>
      <c r="R799" s="99"/>
      <c r="S799" s="99"/>
      <c r="T799" s="99"/>
      <c r="U799" s="99"/>
      <c r="V799" s="99"/>
      <c r="W799" s="99"/>
      <c r="X799" s="99"/>
      <c r="Y799" s="99"/>
      <c r="Z799" s="99"/>
    </row>
    <row r="800" spans="1:26" ht="15.75" customHeight="1" x14ac:dyDescent="0.3">
      <c r="A800" s="99"/>
      <c r="B800" s="99"/>
      <c r="C800" s="99"/>
      <c r="D800" s="99"/>
      <c r="E800" s="99"/>
      <c r="F800" s="99"/>
      <c r="G800" s="99"/>
      <c r="H800" s="99"/>
      <c r="I800" s="99"/>
      <c r="J800" s="99"/>
      <c r="K800" s="99"/>
      <c r="L800" s="99"/>
      <c r="M800" s="99"/>
      <c r="N800" s="99"/>
      <c r="O800" s="99"/>
      <c r="P800" s="99"/>
      <c r="Q800" s="99"/>
      <c r="R800" s="99"/>
      <c r="S800" s="99"/>
      <c r="T800" s="99"/>
      <c r="U800" s="99"/>
      <c r="V800" s="99"/>
      <c r="W800" s="99"/>
      <c r="X800" s="99"/>
      <c r="Y800" s="99"/>
      <c r="Z800" s="99"/>
    </row>
    <row r="801" spans="1:26" ht="15.75" customHeight="1" x14ac:dyDescent="0.3">
      <c r="A801" s="99"/>
      <c r="B801" s="99"/>
      <c r="C801" s="99"/>
      <c r="D801" s="99"/>
      <c r="E801" s="99"/>
      <c r="F801" s="99"/>
      <c r="G801" s="99"/>
      <c r="H801" s="99"/>
      <c r="I801" s="99"/>
      <c r="J801" s="99"/>
      <c r="K801" s="99"/>
      <c r="L801" s="99"/>
      <c r="M801" s="99"/>
      <c r="N801" s="99"/>
      <c r="O801" s="99"/>
      <c r="P801" s="99"/>
      <c r="Q801" s="99"/>
      <c r="R801" s="99"/>
      <c r="S801" s="99"/>
      <c r="T801" s="99"/>
      <c r="U801" s="99"/>
      <c r="V801" s="99"/>
      <c r="W801" s="99"/>
      <c r="X801" s="99"/>
      <c r="Y801" s="99"/>
      <c r="Z801" s="99"/>
    </row>
    <row r="802" spans="1:26" ht="15.75" customHeight="1" x14ac:dyDescent="0.3">
      <c r="A802" s="99"/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  <c r="P802" s="99"/>
      <c r="Q802" s="99"/>
      <c r="R802" s="99"/>
      <c r="S802" s="99"/>
      <c r="T802" s="99"/>
      <c r="U802" s="99"/>
      <c r="V802" s="99"/>
      <c r="W802" s="99"/>
      <c r="X802" s="99"/>
      <c r="Y802" s="99"/>
      <c r="Z802" s="99"/>
    </row>
    <row r="803" spans="1:26" ht="15.75" customHeight="1" x14ac:dyDescent="0.3">
      <c r="A803" s="99"/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  <c r="P803" s="99"/>
      <c r="Q803" s="99"/>
      <c r="R803" s="99"/>
      <c r="S803" s="99"/>
      <c r="T803" s="99"/>
      <c r="U803" s="99"/>
      <c r="V803" s="99"/>
      <c r="W803" s="99"/>
      <c r="X803" s="99"/>
      <c r="Y803" s="99"/>
      <c r="Z803" s="99"/>
    </row>
    <row r="804" spans="1:26" ht="15.75" customHeight="1" x14ac:dyDescent="0.3">
      <c r="A804" s="99"/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  <c r="P804" s="99"/>
      <c r="Q804" s="99"/>
      <c r="R804" s="99"/>
      <c r="S804" s="99"/>
      <c r="T804" s="99"/>
      <c r="U804" s="99"/>
      <c r="V804" s="99"/>
      <c r="W804" s="99"/>
      <c r="X804" s="99"/>
      <c r="Y804" s="99"/>
      <c r="Z804" s="99"/>
    </row>
    <row r="805" spans="1:26" ht="15.75" customHeight="1" x14ac:dyDescent="0.3">
      <c r="A805" s="99"/>
      <c r="B805" s="99"/>
      <c r="C805" s="99"/>
      <c r="D805" s="99"/>
      <c r="E805" s="99"/>
      <c r="F805" s="99"/>
      <c r="G805" s="99"/>
      <c r="H805" s="99"/>
      <c r="I805" s="99"/>
      <c r="J805" s="99"/>
      <c r="K805" s="99"/>
      <c r="L805" s="99"/>
      <c r="M805" s="99"/>
      <c r="N805" s="99"/>
      <c r="O805" s="99"/>
      <c r="P805" s="99"/>
      <c r="Q805" s="99"/>
      <c r="R805" s="99"/>
      <c r="S805" s="99"/>
      <c r="T805" s="99"/>
      <c r="U805" s="99"/>
      <c r="V805" s="99"/>
      <c r="W805" s="99"/>
      <c r="X805" s="99"/>
      <c r="Y805" s="99"/>
      <c r="Z805" s="99"/>
    </row>
    <row r="806" spans="1:26" ht="15.75" customHeight="1" x14ac:dyDescent="0.3">
      <c r="A806" s="99"/>
      <c r="B806" s="99"/>
      <c r="C806" s="99"/>
      <c r="D806" s="99"/>
      <c r="E806" s="99"/>
      <c r="F806" s="99"/>
      <c r="G806" s="99"/>
      <c r="H806" s="99"/>
      <c r="I806" s="99"/>
      <c r="J806" s="99"/>
      <c r="K806" s="99"/>
      <c r="L806" s="99"/>
      <c r="M806" s="99"/>
      <c r="N806" s="99"/>
      <c r="O806" s="99"/>
      <c r="P806" s="99"/>
      <c r="Q806" s="99"/>
      <c r="R806" s="99"/>
      <c r="S806" s="99"/>
      <c r="T806" s="99"/>
      <c r="U806" s="99"/>
      <c r="V806" s="99"/>
      <c r="W806" s="99"/>
      <c r="X806" s="99"/>
      <c r="Y806" s="99"/>
      <c r="Z806" s="99"/>
    </row>
    <row r="807" spans="1:26" ht="15.75" customHeight="1" x14ac:dyDescent="0.3">
      <c r="A807" s="99"/>
      <c r="B807" s="99"/>
      <c r="C807" s="99"/>
      <c r="D807" s="99"/>
      <c r="E807" s="99"/>
      <c r="F807" s="99"/>
      <c r="G807" s="99"/>
      <c r="H807" s="99"/>
      <c r="I807" s="99"/>
      <c r="J807" s="99"/>
      <c r="K807" s="99"/>
      <c r="L807" s="99"/>
      <c r="M807" s="99"/>
      <c r="N807" s="99"/>
      <c r="O807" s="99"/>
      <c r="P807" s="99"/>
      <c r="Q807" s="99"/>
      <c r="R807" s="99"/>
      <c r="S807" s="99"/>
      <c r="T807" s="99"/>
      <c r="U807" s="99"/>
      <c r="V807" s="99"/>
      <c r="W807" s="99"/>
      <c r="X807" s="99"/>
      <c r="Y807" s="99"/>
      <c r="Z807" s="99"/>
    </row>
    <row r="808" spans="1:26" ht="15.75" customHeight="1" x14ac:dyDescent="0.3">
      <c r="A808" s="99"/>
      <c r="B808" s="99"/>
      <c r="C808" s="99"/>
      <c r="D808" s="99"/>
      <c r="E808" s="99"/>
      <c r="F808" s="99"/>
      <c r="G808" s="99"/>
      <c r="H808" s="99"/>
      <c r="I808" s="99"/>
      <c r="J808" s="99"/>
      <c r="K808" s="99"/>
      <c r="L808" s="99"/>
      <c r="M808" s="99"/>
      <c r="N808" s="99"/>
      <c r="O808" s="99"/>
      <c r="P808" s="99"/>
      <c r="Q808" s="99"/>
      <c r="R808" s="99"/>
      <c r="S808" s="99"/>
      <c r="T808" s="99"/>
      <c r="U808" s="99"/>
      <c r="V808" s="99"/>
      <c r="W808" s="99"/>
      <c r="X808" s="99"/>
      <c r="Y808" s="99"/>
      <c r="Z808" s="99"/>
    </row>
    <row r="809" spans="1:26" ht="15.75" customHeight="1" x14ac:dyDescent="0.3">
      <c r="A809" s="99"/>
      <c r="B809" s="99"/>
      <c r="C809" s="99"/>
      <c r="D809" s="99"/>
      <c r="E809" s="99"/>
      <c r="F809" s="99"/>
      <c r="G809" s="99"/>
      <c r="H809" s="99"/>
      <c r="I809" s="99"/>
      <c r="J809" s="99"/>
      <c r="K809" s="99"/>
      <c r="L809" s="99"/>
      <c r="M809" s="99"/>
      <c r="N809" s="99"/>
      <c r="O809" s="99"/>
      <c r="P809" s="99"/>
      <c r="Q809" s="99"/>
      <c r="R809" s="99"/>
      <c r="S809" s="99"/>
      <c r="T809" s="99"/>
      <c r="U809" s="99"/>
      <c r="V809" s="99"/>
      <c r="W809" s="99"/>
      <c r="X809" s="99"/>
      <c r="Y809" s="99"/>
      <c r="Z809" s="99"/>
    </row>
    <row r="810" spans="1:26" ht="15.75" customHeight="1" x14ac:dyDescent="0.3">
      <c r="A810" s="99"/>
      <c r="B810" s="99"/>
      <c r="C810" s="99"/>
      <c r="D810" s="99"/>
      <c r="E810" s="99"/>
      <c r="F810" s="99"/>
      <c r="G810" s="99"/>
      <c r="H810" s="99"/>
      <c r="I810" s="99"/>
      <c r="J810" s="99"/>
      <c r="K810" s="99"/>
      <c r="L810" s="99"/>
      <c r="M810" s="99"/>
      <c r="N810" s="99"/>
      <c r="O810" s="99"/>
      <c r="P810" s="99"/>
      <c r="Q810" s="99"/>
      <c r="R810" s="99"/>
      <c r="S810" s="99"/>
      <c r="T810" s="99"/>
      <c r="U810" s="99"/>
      <c r="V810" s="99"/>
      <c r="W810" s="99"/>
      <c r="X810" s="99"/>
      <c r="Y810" s="99"/>
      <c r="Z810" s="99"/>
    </row>
    <row r="811" spans="1:26" ht="15.75" customHeight="1" x14ac:dyDescent="0.3">
      <c r="A811" s="99"/>
      <c r="B811" s="99"/>
      <c r="C811" s="99"/>
      <c r="D811" s="99"/>
      <c r="E811" s="99"/>
      <c r="F811" s="99"/>
      <c r="G811" s="99"/>
      <c r="H811" s="99"/>
      <c r="I811" s="99"/>
      <c r="J811" s="99"/>
      <c r="K811" s="99"/>
      <c r="L811" s="99"/>
      <c r="M811" s="99"/>
      <c r="N811" s="99"/>
      <c r="O811" s="99"/>
      <c r="P811" s="99"/>
      <c r="Q811" s="99"/>
      <c r="R811" s="99"/>
      <c r="S811" s="99"/>
      <c r="T811" s="99"/>
      <c r="U811" s="99"/>
      <c r="V811" s="99"/>
      <c r="W811" s="99"/>
      <c r="X811" s="99"/>
      <c r="Y811" s="99"/>
      <c r="Z811" s="99"/>
    </row>
    <row r="812" spans="1:26" ht="15.75" customHeight="1" x14ac:dyDescent="0.3">
      <c r="A812" s="99"/>
      <c r="B812" s="99"/>
      <c r="C812" s="99"/>
      <c r="D812" s="99"/>
      <c r="E812" s="99"/>
      <c r="F812" s="99"/>
      <c r="G812" s="99"/>
      <c r="H812" s="99"/>
      <c r="I812" s="99"/>
      <c r="J812" s="99"/>
      <c r="K812" s="99"/>
      <c r="L812" s="99"/>
      <c r="M812" s="99"/>
      <c r="N812" s="99"/>
      <c r="O812" s="99"/>
      <c r="P812" s="99"/>
      <c r="Q812" s="99"/>
      <c r="R812" s="99"/>
      <c r="S812" s="99"/>
      <c r="T812" s="99"/>
      <c r="U812" s="99"/>
      <c r="V812" s="99"/>
      <c r="W812" s="99"/>
      <c r="X812" s="99"/>
      <c r="Y812" s="99"/>
      <c r="Z812" s="99"/>
    </row>
    <row r="813" spans="1:26" ht="15.75" customHeight="1" x14ac:dyDescent="0.3">
      <c r="A813" s="99"/>
      <c r="B813" s="99"/>
      <c r="C813" s="99"/>
      <c r="D813" s="99"/>
      <c r="E813" s="99"/>
      <c r="F813" s="99"/>
      <c r="G813" s="99"/>
      <c r="H813" s="99"/>
      <c r="I813" s="99"/>
      <c r="J813" s="99"/>
      <c r="K813" s="99"/>
      <c r="L813" s="99"/>
      <c r="M813" s="99"/>
      <c r="N813" s="99"/>
      <c r="O813" s="99"/>
      <c r="P813" s="99"/>
      <c r="Q813" s="99"/>
      <c r="R813" s="99"/>
      <c r="S813" s="99"/>
      <c r="T813" s="99"/>
      <c r="U813" s="99"/>
      <c r="V813" s="99"/>
      <c r="W813" s="99"/>
      <c r="X813" s="99"/>
      <c r="Y813" s="99"/>
      <c r="Z813" s="99"/>
    </row>
    <row r="814" spans="1:26" ht="15.75" customHeight="1" x14ac:dyDescent="0.3">
      <c r="A814" s="99"/>
      <c r="B814" s="99"/>
      <c r="C814" s="99"/>
      <c r="D814" s="99"/>
      <c r="E814" s="99"/>
      <c r="F814" s="99"/>
      <c r="G814" s="99"/>
      <c r="H814" s="99"/>
      <c r="I814" s="99"/>
      <c r="J814" s="99"/>
      <c r="K814" s="99"/>
      <c r="L814" s="99"/>
      <c r="M814" s="99"/>
      <c r="N814" s="99"/>
      <c r="O814" s="99"/>
      <c r="P814" s="99"/>
      <c r="Q814" s="99"/>
      <c r="R814" s="99"/>
      <c r="S814" s="99"/>
      <c r="T814" s="99"/>
      <c r="U814" s="99"/>
      <c r="V814" s="99"/>
      <c r="W814" s="99"/>
      <c r="X814" s="99"/>
      <c r="Y814" s="99"/>
      <c r="Z814" s="99"/>
    </row>
    <row r="815" spans="1:26" ht="15.75" customHeight="1" x14ac:dyDescent="0.3">
      <c r="A815" s="99"/>
      <c r="B815" s="99"/>
      <c r="C815" s="99"/>
      <c r="D815" s="99"/>
      <c r="E815" s="99"/>
      <c r="F815" s="99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Q815" s="99"/>
      <c r="R815" s="99"/>
      <c r="S815" s="99"/>
      <c r="T815" s="99"/>
      <c r="U815" s="99"/>
      <c r="V815" s="99"/>
      <c r="W815" s="99"/>
      <c r="X815" s="99"/>
      <c r="Y815" s="99"/>
      <c r="Z815" s="99"/>
    </row>
    <row r="816" spans="1:26" ht="15.75" customHeight="1" x14ac:dyDescent="0.3">
      <c r="A816" s="99"/>
      <c r="B816" s="99"/>
      <c r="C816" s="99"/>
      <c r="D816" s="99"/>
      <c r="E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Q816" s="99"/>
      <c r="R816" s="99"/>
      <c r="S816" s="99"/>
      <c r="T816" s="99"/>
      <c r="U816" s="99"/>
      <c r="V816" s="99"/>
      <c r="W816" s="99"/>
      <c r="X816" s="99"/>
      <c r="Y816" s="99"/>
      <c r="Z816" s="99"/>
    </row>
    <row r="817" spans="1:26" ht="15.75" customHeight="1" x14ac:dyDescent="0.3">
      <c r="A817" s="99"/>
      <c r="B817" s="99"/>
      <c r="C817" s="99"/>
      <c r="D817" s="99"/>
      <c r="E817" s="99"/>
      <c r="F817" s="99"/>
      <c r="G817" s="99"/>
      <c r="H817" s="99"/>
      <c r="I817" s="99"/>
      <c r="J817" s="99"/>
      <c r="K817" s="99"/>
      <c r="L817" s="99"/>
      <c r="M817" s="99"/>
      <c r="N817" s="99"/>
      <c r="O817" s="99"/>
      <c r="P817" s="99"/>
      <c r="Q817" s="99"/>
      <c r="R817" s="99"/>
      <c r="S817" s="99"/>
      <c r="T817" s="99"/>
      <c r="U817" s="99"/>
      <c r="V817" s="99"/>
      <c r="W817" s="99"/>
      <c r="X817" s="99"/>
      <c r="Y817" s="99"/>
      <c r="Z817" s="99"/>
    </row>
    <row r="818" spans="1:26" ht="15.75" customHeight="1" x14ac:dyDescent="0.3">
      <c r="A818" s="99"/>
      <c r="B818" s="99"/>
      <c r="C818" s="99"/>
      <c r="D818" s="99"/>
      <c r="E818" s="99"/>
      <c r="F818" s="99"/>
      <c r="G818" s="99"/>
      <c r="H818" s="99"/>
      <c r="I818" s="99"/>
      <c r="J818" s="99"/>
      <c r="K818" s="99"/>
      <c r="L818" s="99"/>
      <c r="M818" s="99"/>
      <c r="N818" s="99"/>
      <c r="O818" s="99"/>
      <c r="P818" s="99"/>
      <c r="Q818" s="99"/>
      <c r="R818" s="99"/>
      <c r="S818" s="99"/>
      <c r="T818" s="99"/>
      <c r="U818" s="99"/>
      <c r="V818" s="99"/>
      <c r="W818" s="99"/>
      <c r="X818" s="99"/>
      <c r="Y818" s="99"/>
      <c r="Z818" s="99"/>
    </row>
    <row r="819" spans="1:26" ht="15.75" customHeight="1" x14ac:dyDescent="0.3">
      <c r="A819" s="99"/>
      <c r="B819" s="99"/>
      <c r="C819" s="99"/>
      <c r="D819" s="99"/>
      <c r="E819" s="99"/>
      <c r="F819" s="99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Q819" s="99"/>
      <c r="R819" s="99"/>
      <c r="S819" s="99"/>
      <c r="T819" s="99"/>
      <c r="U819" s="99"/>
      <c r="V819" s="99"/>
      <c r="W819" s="99"/>
      <c r="X819" s="99"/>
      <c r="Y819" s="99"/>
      <c r="Z819" s="99"/>
    </row>
    <row r="820" spans="1:26" ht="15.75" customHeight="1" x14ac:dyDescent="0.3">
      <c r="A820" s="99"/>
      <c r="B820" s="99"/>
      <c r="C820" s="99"/>
      <c r="D820" s="99"/>
      <c r="E820" s="99"/>
      <c r="F820" s="99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Q820" s="99"/>
      <c r="R820" s="99"/>
      <c r="S820" s="99"/>
      <c r="T820" s="99"/>
      <c r="U820" s="99"/>
      <c r="V820" s="99"/>
      <c r="W820" s="99"/>
      <c r="X820" s="99"/>
      <c r="Y820" s="99"/>
      <c r="Z820" s="99"/>
    </row>
    <row r="821" spans="1:26" ht="15.75" customHeight="1" x14ac:dyDescent="0.3">
      <c r="A821" s="99"/>
      <c r="B821" s="99"/>
      <c r="C821" s="99"/>
      <c r="D821" s="99"/>
      <c r="E821" s="99"/>
      <c r="F821" s="99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Q821" s="99"/>
      <c r="R821" s="99"/>
      <c r="S821" s="99"/>
      <c r="T821" s="99"/>
      <c r="U821" s="99"/>
      <c r="V821" s="99"/>
      <c r="W821" s="99"/>
      <c r="X821" s="99"/>
      <c r="Y821" s="99"/>
      <c r="Z821" s="99"/>
    </row>
    <row r="822" spans="1:26" ht="15.75" customHeight="1" x14ac:dyDescent="0.3">
      <c r="A822" s="99"/>
      <c r="B822" s="99"/>
      <c r="C822" s="99"/>
      <c r="D822" s="99"/>
      <c r="E822" s="99"/>
      <c r="F822" s="99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Q822" s="99"/>
      <c r="R822" s="99"/>
      <c r="S822" s="99"/>
      <c r="T822" s="99"/>
      <c r="U822" s="99"/>
      <c r="V822" s="99"/>
      <c r="W822" s="99"/>
      <c r="X822" s="99"/>
      <c r="Y822" s="99"/>
      <c r="Z822" s="99"/>
    </row>
    <row r="823" spans="1:26" ht="15.75" customHeight="1" x14ac:dyDescent="0.3">
      <c r="A823" s="99"/>
      <c r="B823" s="99"/>
      <c r="C823" s="99"/>
      <c r="D823" s="99"/>
      <c r="E823" s="99"/>
      <c r="F823" s="99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Q823" s="99"/>
      <c r="R823" s="99"/>
      <c r="S823" s="99"/>
      <c r="T823" s="99"/>
      <c r="U823" s="99"/>
      <c r="V823" s="99"/>
      <c r="W823" s="99"/>
      <c r="X823" s="99"/>
      <c r="Y823" s="99"/>
      <c r="Z823" s="99"/>
    </row>
    <row r="824" spans="1:26" ht="15.75" customHeight="1" x14ac:dyDescent="0.3">
      <c r="A824" s="99"/>
      <c r="B824" s="99"/>
      <c r="C824" s="99"/>
      <c r="D824" s="99"/>
      <c r="E824" s="99"/>
      <c r="F824" s="99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Q824" s="99"/>
      <c r="R824" s="99"/>
      <c r="S824" s="99"/>
      <c r="T824" s="99"/>
      <c r="U824" s="99"/>
      <c r="V824" s="99"/>
      <c r="W824" s="99"/>
      <c r="X824" s="99"/>
      <c r="Y824" s="99"/>
      <c r="Z824" s="99"/>
    </row>
    <row r="825" spans="1:26" ht="15.75" customHeight="1" x14ac:dyDescent="0.3">
      <c r="A825" s="99"/>
      <c r="B825" s="99"/>
      <c r="C825" s="99"/>
      <c r="D825" s="99"/>
      <c r="E825" s="99"/>
      <c r="F825" s="99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Q825" s="99"/>
      <c r="R825" s="99"/>
      <c r="S825" s="99"/>
      <c r="T825" s="99"/>
      <c r="U825" s="99"/>
      <c r="V825" s="99"/>
      <c r="W825" s="99"/>
      <c r="X825" s="99"/>
      <c r="Y825" s="99"/>
      <c r="Z825" s="99"/>
    </row>
    <row r="826" spans="1:26" ht="15.75" customHeight="1" x14ac:dyDescent="0.3">
      <c r="A826" s="99"/>
      <c r="B826" s="99"/>
      <c r="C826" s="99"/>
      <c r="D826" s="99"/>
      <c r="E826" s="99"/>
      <c r="F826" s="99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Q826" s="99"/>
      <c r="R826" s="99"/>
      <c r="S826" s="99"/>
      <c r="T826" s="99"/>
      <c r="U826" s="99"/>
      <c r="V826" s="99"/>
      <c r="W826" s="99"/>
      <c r="X826" s="99"/>
      <c r="Y826" s="99"/>
      <c r="Z826" s="99"/>
    </row>
    <row r="827" spans="1:26" ht="15.75" customHeight="1" x14ac:dyDescent="0.3">
      <c r="A827" s="99"/>
      <c r="B827" s="99"/>
      <c r="C827" s="99"/>
      <c r="D827" s="99"/>
      <c r="E827" s="99"/>
      <c r="F827" s="99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Q827" s="99"/>
      <c r="R827" s="99"/>
      <c r="S827" s="99"/>
      <c r="T827" s="99"/>
      <c r="U827" s="99"/>
      <c r="V827" s="99"/>
      <c r="W827" s="99"/>
      <c r="X827" s="99"/>
      <c r="Y827" s="99"/>
      <c r="Z827" s="99"/>
    </row>
    <row r="828" spans="1:26" ht="15.75" customHeight="1" x14ac:dyDescent="0.3">
      <c r="A828" s="99"/>
      <c r="B828" s="99"/>
      <c r="C828" s="99"/>
      <c r="D828" s="99"/>
      <c r="E828" s="99"/>
      <c r="F828" s="99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Q828" s="99"/>
      <c r="R828" s="99"/>
      <c r="S828" s="99"/>
      <c r="T828" s="99"/>
      <c r="U828" s="99"/>
      <c r="V828" s="99"/>
      <c r="W828" s="99"/>
      <c r="X828" s="99"/>
      <c r="Y828" s="99"/>
      <c r="Z828" s="99"/>
    </row>
    <row r="829" spans="1:26" ht="15.75" customHeight="1" x14ac:dyDescent="0.3">
      <c r="A829" s="99"/>
      <c r="B829" s="99"/>
      <c r="C829" s="99"/>
      <c r="D829" s="99"/>
      <c r="E829" s="99"/>
      <c r="F829" s="99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Q829" s="99"/>
      <c r="R829" s="99"/>
      <c r="S829" s="99"/>
      <c r="T829" s="99"/>
      <c r="U829" s="99"/>
      <c r="V829" s="99"/>
      <c r="W829" s="99"/>
      <c r="X829" s="99"/>
      <c r="Y829" s="99"/>
      <c r="Z829" s="99"/>
    </row>
    <row r="830" spans="1:26" ht="15.75" customHeight="1" x14ac:dyDescent="0.3">
      <c r="A830" s="99"/>
      <c r="B830" s="99"/>
      <c r="C830" s="99"/>
      <c r="D830" s="99"/>
      <c r="E830" s="99"/>
      <c r="F830" s="99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Q830" s="99"/>
      <c r="R830" s="99"/>
      <c r="S830" s="99"/>
      <c r="T830" s="99"/>
      <c r="U830" s="99"/>
      <c r="V830" s="99"/>
      <c r="W830" s="99"/>
      <c r="X830" s="99"/>
      <c r="Y830" s="99"/>
      <c r="Z830" s="99"/>
    </row>
    <row r="831" spans="1:26" ht="15.75" customHeight="1" x14ac:dyDescent="0.3">
      <c r="A831" s="99"/>
      <c r="B831" s="99"/>
      <c r="C831" s="99"/>
      <c r="D831" s="99"/>
      <c r="E831" s="99"/>
      <c r="F831" s="99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Q831" s="99"/>
      <c r="R831" s="99"/>
      <c r="S831" s="99"/>
      <c r="T831" s="99"/>
      <c r="U831" s="99"/>
      <c r="V831" s="99"/>
      <c r="W831" s="99"/>
      <c r="X831" s="99"/>
      <c r="Y831" s="99"/>
      <c r="Z831" s="99"/>
    </row>
    <row r="832" spans="1:26" ht="15.75" customHeight="1" x14ac:dyDescent="0.3">
      <c r="A832" s="99"/>
      <c r="B832" s="99"/>
      <c r="C832" s="99"/>
      <c r="D832" s="99"/>
      <c r="E832" s="99"/>
      <c r="F832" s="99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Q832" s="99"/>
      <c r="R832" s="99"/>
      <c r="S832" s="99"/>
      <c r="T832" s="99"/>
      <c r="U832" s="99"/>
      <c r="V832" s="99"/>
      <c r="W832" s="99"/>
      <c r="X832" s="99"/>
      <c r="Y832" s="99"/>
      <c r="Z832" s="99"/>
    </row>
    <row r="833" spans="1:26" ht="15.75" customHeight="1" x14ac:dyDescent="0.3">
      <c r="A833" s="99"/>
      <c r="B833" s="99"/>
      <c r="C833" s="99"/>
      <c r="D833" s="99"/>
      <c r="E833" s="99"/>
      <c r="F833" s="99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Q833" s="99"/>
      <c r="R833" s="99"/>
      <c r="S833" s="99"/>
      <c r="T833" s="99"/>
      <c r="U833" s="99"/>
      <c r="V833" s="99"/>
      <c r="W833" s="99"/>
      <c r="X833" s="99"/>
      <c r="Y833" s="99"/>
      <c r="Z833" s="99"/>
    </row>
    <row r="834" spans="1:26" ht="15.75" customHeight="1" x14ac:dyDescent="0.3">
      <c r="A834" s="99"/>
      <c r="B834" s="99"/>
      <c r="C834" s="99"/>
      <c r="D834" s="99"/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99"/>
      <c r="S834" s="99"/>
      <c r="T834" s="99"/>
      <c r="U834" s="99"/>
      <c r="V834" s="99"/>
      <c r="W834" s="99"/>
      <c r="X834" s="99"/>
      <c r="Y834" s="99"/>
      <c r="Z834" s="99"/>
    </row>
    <row r="835" spans="1:26" ht="15.75" customHeight="1" x14ac:dyDescent="0.3">
      <c r="A835" s="99"/>
      <c r="B835" s="99"/>
      <c r="C835" s="99"/>
      <c r="D835" s="99"/>
      <c r="E835" s="99"/>
      <c r="F835" s="99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Q835" s="99"/>
      <c r="R835" s="99"/>
      <c r="S835" s="99"/>
      <c r="T835" s="99"/>
      <c r="U835" s="99"/>
      <c r="V835" s="99"/>
      <c r="W835" s="99"/>
      <c r="X835" s="99"/>
      <c r="Y835" s="99"/>
      <c r="Z835" s="99"/>
    </row>
    <row r="836" spans="1:26" ht="15.75" customHeight="1" x14ac:dyDescent="0.3">
      <c r="A836" s="99"/>
      <c r="B836" s="99"/>
      <c r="C836" s="99"/>
      <c r="D836" s="99"/>
      <c r="E836" s="99"/>
      <c r="F836" s="99"/>
      <c r="G836" s="99"/>
      <c r="H836" s="99"/>
      <c r="I836" s="99"/>
      <c r="J836" s="99"/>
      <c r="K836" s="99"/>
      <c r="L836" s="99"/>
      <c r="M836" s="99"/>
      <c r="N836" s="99"/>
      <c r="O836" s="99"/>
      <c r="P836" s="99"/>
      <c r="Q836" s="99"/>
      <c r="R836" s="99"/>
      <c r="S836" s="99"/>
      <c r="T836" s="99"/>
      <c r="U836" s="99"/>
      <c r="V836" s="99"/>
      <c r="W836" s="99"/>
      <c r="X836" s="99"/>
      <c r="Y836" s="99"/>
      <c r="Z836" s="99"/>
    </row>
    <row r="837" spans="1:26" ht="15.75" customHeight="1" x14ac:dyDescent="0.3">
      <c r="A837" s="99"/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  <c r="P837" s="99"/>
      <c r="Q837" s="99"/>
      <c r="R837" s="99"/>
      <c r="S837" s="99"/>
      <c r="T837" s="99"/>
      <c r="U837" s="99"/>
      <c r="V837" s="99"/>
      <c r="W837" s="99"/>
      <c r="X837" s="99"/>
      <c r="Y837" s="99"/>
      <c r="Z837" s="99"/>
    </row>
    <row r="838" spans="1:26" ht="15.75" customHeight="1" x14ac:dyDescent="0.3">
      <c r="A838" s="99"/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  <c r="P838" s="99"/>
      <c r="Q838" s="99"/>
      <c r="R838" s="99"/>
      <c r="S838" s="99"/>
      <c r="T838" s="99"/>
      <c r="U838" s="99"/>
      <c r="V838" s="99"/>
      <c r="W838" s="99"/>
      <c r="X838" s="99"/>
      <c r="Y838" s="99"/>
      <c r="Z838" s="99"/>
    </row>
    <row r="839" spans="1:26" ht="15.75" customHeight="1" x14ac:dyDescent="0.3">
      <c r="A839" s="99"/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  <c r="P839" s="99"/>
      <c r="Q839" s="99"/>
      <c r="R839" s="99"/>
      <c r="S839" s="99"/>
      <c r="T839" s="99"/>
      <c r="U839" s="99"/>
      <c r="V839" s="99"/>
      <c r="W839" s="99"/>
      <c r="X839" s="99"/>
      <c r="Y839" s="99"/>
      <c r="Z839" s="99"/>
    </row>
    <row r="840" spans="1:26" ht="15.75" customHeight="1" x14ac:dyDescent="0.3">
      <c r="A840" s="99"/>
      <c r="B840" s="99"/>
      <c r="C840" s="99"/>
      <c r="D840" s="99"/>
      <c r="E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Q840" s="99"/>
      <c r="R840" s="99"/>
      <c r="S840" s="99"/>
      <c r="T840" s="99"/>
      <c r="U840" s="99"/>
      <c r="V840" s="99"/>
      <c r="W840" s="99"/>
      <c r="X840" s="99"/>
      <c r="Y840" s="99"/>
      <c r="Z840" s="99"/>
    </row>
    <row r="841" spans="1:26" ht="15.75" customHeight="1" x14ac:dyDescent="0.3">
      <c r="A841" s="99"/>
      <c r="B841" s="99"/>
      <c r="C841" s="99"/>
      <c r="D841" s="99"/>
      <c r="E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Q841" s="99"/>
      <c r="R841" s="99"/>
      <c r="S841" s="99"/>
      <c r="T841" s="99"/>
      <c r="U841" s="99"/>
      <c r="V841" s="99"/>
      <c r="W841" s="99"/>
      <c r="X841" s="99"/>
      <c r="Y841" s="99"/>
      <c r="Z841" s="99"/>
    </row>
    <row r="842" spans="1:26" ht="15.75" customHeight="1" x14ac:dyDescent="0.3">
      <c r="A842" s="99"/>
      <c r="B842" s="99"/>
      <c r="C842" s="99"/>
      <c r="D842" s="99"/>
      <c r="E842" s="99"/>
      <c r="F842" s="99"/>
      <c r="G842" s="99"/>
      <c r="H842" s="99"/>
      <c r="I842" s="99"/>
      <c r="J842" s="99"/>
      <c r="K842" s="99"/>
      <c r="L842" s="99"/>
      <c r="M842" s="99"/>
      <c r="N842" s="99"/>
      <c r="O842" s="99"/>
      <c r="P842" s="99"/>
      <c r="Q842" s="99"/>
      <c r="R842" s="99"/>
      <c r="S842" s="99"/>
      <c r="T842" s="99"/>
      <c r="U842" s="99"/>
      <c r="V842" s="99"/>
      <c r="W842" s="99"/>
      <c r="X842" s="99"/>
      <c r="Y842" s="99"/>
      <c r="Z842" s="99"/>
    </row>
    <row r="843" spans="1:26" ht="15.75" customHeight="1" x14ac:dyDescent="0.3">
      <c r="A843" s="99"/>
      <c r="B843" s="99"/>
      <c r="C843" s="99"/>
      <c r="D843" s="99"/>
      <c r="E843" s="99"/>
      <c r="F843" s="99"/>
      <c r="G843" s="99"/>
      <c r="H843" s="99"/>
      <c r="I843" s="99"/>
      <c r="J843" s="99"/>
      <c r="K843" s="99"/>
      <c r="L843" s="99"/>
      <c r="M843" s="99"/>
      <c r="N843" s="99"/>
      <c r="O843" s="99"/>
      <c r="P843" s="99"/>
      <c r="Q843" s="99"/>
      <c r="R843" s="99"/>
      <c r="S843" s="99"/>
      <c r="T843" s="99"/>
      <c r="U843" s="99"/>
      <c r="V843" s="99"/>
      <c r="W843" s="99"/>
      <c r="X843" s="99"/>
      <c r="Y843" s="99"/>
      <c r="Z843" s="99"/>
    </row>
    <row r="844" spans="1:26" ht="15.75" customHeight="1" x14ac:dyDescent="0.3">
      <c r="A844" s="99"/>
      <c r="B844" s="99"/>
      <c r="C844" s="99"/>
      <c r="D844" s="99"/>
      <c r="E844" s="99"/>
      <c r="F844" s="99"/>
      <c r="G844" s="99"/>
      <c r="H844" s="99"/>
      <c r="I844" s="99"/>
      <c r="J844" s="99"/>
      <c r="K844" s="99"/>
      <c r="L844" s="99"/>
      <c r="M844" s="99"/>
      <c r="N844" s="99"/>
      <c r="O844" s="99"/>
      <c r="P844" s="99"/>
      <c r="Q844" s="99"/>
      <c r="R844" s="99"/>
      <c r="S844" s="99"/>
      <c r="T844" s="99"/>
      <c r="U844" s="99"/>
      <c r="V844" s="99"/>
      <c r="W844" s="99"/>
      <c r="X844" s="99"/>
      <c r="Y844" s="99"/>
      <c r="Z844" s="99"/>
    </row>
    <row r="845" spans="1:26" ht="15.75" customHeight="1" x14ac:dyDescent="0.3">
      <c r="A845" s="99"/>
      <c r="B845" s="99"/>
      <c r="C845" s="99"/>
      <c r="D845" s="99"/>
      <c r="E845" s="99"/>
      <c r="F845" s="99"/>
      <c r="G845" s="99"/>
      <c r="H845" s="99"/>
      <c r="I845" s="99"/>
      <c r="J845" s="99"/>
      <c r="K845" s="99"/>
      <c r="L845" s="99"/>
      <c r="M845" s="99"/>
      <c r="N845" s="99"/>
      <c r="O845" s="99"/>
      <c r="P845" s="99"/>
      <c r="Q845" s="99"/>
      <c r="R845" s="99"/>
      <c r="S845" s="99"/>
      <c r="T845" s="99"/>
      <c r="U845" s="99"/>
      <c r="V845" s="99"/>
      <c r="W845" s="99"/>
      <c r="X845" s="99"/>
      <c r="Y845" s="99"/>
      <c r="Z845" s="99"/>
    </row>
    <row r="846" spans="1:26" ht="15.75" customHeight="1" x14ac:dyDescent="0.3">
      <c r="A846" s="99"/>
      <c r="B846" s="99"/>
      <c r="C846" s="99"/>
      <c r="D846" s="99"/>
      <c r="E846" s="99"/>
      <c r="F846" s="99"/>
      <c r="G846" s="99"/>
      <c r="H846" s="99"/>
      <c r="I846" s="99"/>
      <c r="J846" s="99"/>
      <c r="K846" s="99"/>
      <c r="L846" s="99"/>
      <c r="M846" s="99"/>
      <c r="N846" s="99"/>
      <c r="O846" s="99"/>
      <c r="P846" s="99"/>
      <c r="Q846" s="99"/>
      <c r="R846" s="99"/>
      <c r="S846" s="99"/>
      <c r="T846" s="99"/>
      <c r="U846" s="99"/>
      <c r="V846" s="99"/>
      <c r="W846" s="99"/>
      <c r="X846" s="99"/>
      <c r="Y846" s="99"/>
      <c r="Z846" s="99"/>
    </row>
    <row r="847" spans="1:26" ht="15.75" customHeight="1" x14ac:dyDescent="0.3">
      <c r="A847" s="99"/>
      <c r="B847" s="99"/>
      <c r="C847" s="99"/>
      <c r="D847" s="99"/>
      <c r="E847" s="99"/>
      <c r="F847" s="99"/>
      <c r="G847" s="99"/>
      <c r="H847" s="99"/>
      <c r="I847" s="99"/>
      <c r="J847" s="99"/>
      <c r="K847" s="99"/>
      <c r="L847" s="99"/>
      <c r="M847" s="99"/>
      <c r="N847" s="99"/>
      <c r="O847" s="99"/>
      <c r="P847" s="99"/>
      <c r="Q847" s="99"/>
      <c r="R847" s="99"/>
      <c r="S847" s="99"/>
      <c r="T847" s="99"/>
      <c r="U847" s="99"/>
      <c r="V847" s="99"/>
      <c r="W847" s="99"/>
      <c r="X847" s="99"/>
      <c r="Y847" s="99"/>
      <c r="Z847" s="99"/>
    </row>
    <row r="848" spans="1:26" ht="15.75" customHeight="1" x14ac:dyDescent="0.3">
      <c r="A848" s="99"/>
      <c r="B848" s="99"/>
      <c r="C848" s="99"/>
      <c r="D848" s="99"/>
      <c r="E848" s="99"/>
      <c r="F848" s="99"/>
      <c r="G848" s="99"/>
      <c r="H848" s="99"/>
      <c r="I848" s="99"/>
      <c r="J848" s="99"/>
      <c r="K848" s="99"/>
      <c r="L848" s="99"/>
      <c r="M848" s="99"/>
      <c r="N848" s="99"/>
      <c r="O848" s="99"/>
      <c r="P848" s="99"/>
      <c r="Q848" s="99"/>
      <c r="R848" s="99"/>
      <c r="S848" s="99"/>
      <c r="T848" s="99"/>
      <c r="U848" s="99"/>
      <c r="V848" s="99"/>
      <c r="W848" s="99"/>
      <c r="X848" s="99"/>
      <c r="Y848" s="99"/>
      <c r="Z848" s="99"/>
    </row>
    <row r="849" spans="1:26" ht="15.75" customHeight="1" x14ac:dyDescent="0.3">
      <c r="A849" s="99"/>
      <c r="B849" s="99"/>
      <c r="C849" s="99"/>
      <c r="D849" s="99"/>
      <c r="E849" s="99"/>
      <c r="F849" s="99"/>
      <c r="G849" s="99"/>
      <c r="H849" s="99"/>
      <c r="I849" s="99"/>
      <c r="J849" s="99"/>
      <c r="K849" s="99"/>
      <c r="L849" s="99"/>
      <c r="M849" s="99"/>
      <c r="N849" s="99"/>
      <c r="O849" s="99"/>
      <c r="P849" s="99"/>
      <c r="Q849" s="99"/>
      <c r="R849" s="99"/>
      <c r="S849" s="99"/>
      <c r="T849" s="99"/>
      <c r="U849" s="99"/>
      <c r="V849" s="99"/>
      <c r="W849" s="99"/>
      <c r="X849" s="99"/>
      <c r="Y849" s="99"/>
      <c r="Z849" s="99"/>
    </row>
    <row r="850" spans="1:26" ht="15.75" customHeight="1" x14ac:dyDescent="0.3">
      <c r="A850" s="99"/>
      <c r="B850" s="99"/>
      <c r="C850" s="99"/>
      <c r="D850" s="99"/>
      <c r="E850" s="99"/>
      <c r="F850" s="99"/>
      <c r="G850" s="99"/>
      <c r="H850" s="99"/>
      <c r="I850" s="99"/>
      <c r="J850" s="99"/>
      <c r="K850" s="99"/>
      <c r="L850" s="99"/>
      <c r="M850" s="99"/>
      <c r="N850" s="99"/>
      <c r="O850" s="99"/>
      <c r="P850" s="99"/>
      <c r="Q850" s="99"/>
      <c r="R850" s="99"/>
      <c r="S850" s="99"/>
      <c r="T850" s="99"/>
      <c r="U850" s="99"/>
      <c r="V850" s="99"/>
      <c r="W850" s="99"/>
      <c r="X850" s="99"/>
      <c r="Y850" s="99"/>
      <c r="Z850" s="99"/>
    </row>
    <row r="851" spans="1:26" ht="15.75" customHeight="1" x14ac:dyDescent="0.3">
      <c r="A851" s="99"/>
      <c r="B851" s="99"/>
      <c r="C851" s="99"/>
      <c r="D851" s="99"/>
      <c r="E851" s="99"/>
      <c r="F851" s="99"/>
      <c r="G851" s="99"/>
      <c r="H851" s="99"/>
      <c r="I851" s="99"/>
      <c r="J851" s="99"/>
      <c r="K851" s="99"/>
      <c r="L851" s="99"/>
      <c r="M851" s="99"/>
      <c r="N851" s="99"/>
      <c r="O851" s="99"/>
      <c r="P851" s="99"/>
      <c r="Q851" s="99"/>
      <c r="R851" s="99"/>
      <c r="S851" s="99"/>
      <c r="T851" s="99"/>
      <c r="U851" s="99"/>
      <c r="V851" s="99"/>
      <c r="W851" s="99"/>
      <c r="X851" s="99"/>
      <c r="Y851" s="99"/>
      <c r="Z851" s="99"/>
    </row>
    <row r="852" spans="1:26" ht="15.75" customHeight="1" x14ac:dyDescent="0.3">
      <c r="A852" s="99"/>
      <c r="B852" s="99"/>
      <c r="C852" s="99"/>
      <c r="D852" s="99"/>
      <c r="E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Q852" s="99"/>
      <c r="R852" s="99"/>
      <c r="S852" s="99"/>
      <c r="T852" s="99"/>
      <c r="U852" s="99"/>
      <c r="V852" s="99"/>
      <c r="W852" s="99"/>
      <c r="X852" s="99"/>
      <c r="Y852" s="99"/>
      <c r="Z852" s="99"/>
    </row>
    <row r="853" spans="1:26" ht="15.75" customHeight="1" x14ac:dyDescent="0.3">
      <c r="A853" s="99"/>
      <c r="B853" s="99"/>
      <c r="C853" s="99"/>
      <c r="D853" s="99"/>
      <c r="E853" s="99"/>
      <c r="F853" s="99"/>
      <c r="G853" s="99"/>
      <c r="H853" s="99"/>
      <c r="I853" s="99"/>
      <c r="J853" s="99"/>
      <c r="K853" s="99"/>
      <c r="L853" s="99"/>
      <c r="M853" s="99"/>
      <c r="N853" s="99"/>
      <c r="O853" s="99"/>
      <c r="P853" s="99"/>
      <c r="Q853" s="99"/>
      <c r="R853" s="99"/>
      <c r="S853" s="99"/>
      <c r="T853" s="99"/>
      <c r="U853" s="99"/>
      <c r="V853" s="99"/>
      <c r="W853" s="99"/>
      <c r="X853" s="99"/>
      <c r="Y853" s="99"/>
      <c r="Z853" s="99"/>
    </row>
    <row r="854" spans="1:26" ht="15.75" customHeight="1" x14ac:dyDescent="0.3">
      <c r="A854" s="99"/>
      <c r="B854" s="99"/>
      <c r="C854" s="99"/>
      <c r="D854" s="99"/>
      <c r="E854" s="99"/>
      <c r="F854" s="99"/>
      <c r="G854" s="99"/>
      <c r="H854" s="99"/>
      <c r="I854" s="99"/>
      <c r="J854" s="99"/>
      <c r="K854" s="99"/>
      <c r="L854" s="99"/>
      <c r="M854" s="99"/>
      <c r="N854" s="99"/>
      <c r="O854" s="99"/>
      <c r="P854" s="99"/>
      <c r="Q854" s="99"/>
      <c r="R854" s="99"/>
      <c r="S854" s="99"/>
      <c r="T854" s="99"/>
      <c r="U854" s="99"/>
      <c r="V854" s="99"/>
      <c r="W854" s="99"/>
      <c r="X854" s="99"/>
      <c r="Y854" s="99"/>
      <c r="Z854" s="99"/>
    </row>
    <row r="855" spans="1:26" ht="15.75" customHeight="1" x14ac:dyDescent="0.3">
      <c r="A855" s="99"/>
      <c r="B855" s="99"/>
      <c r="C855" s="99"/>
      <c r="D855" s="99"/>
      <c r="E855" s="99"/>
      <c r="F855" s="99"/>
      <c r="G855" s="99"/>
      <c r="H855" s="99"/>
      <c r="I855" s="99"/>
      <c r="J855" s="99"/>
      <c r="K855" s="99"/>
      <c r="L855" s="99"/>
      <c r="M855" s="99"/>
      <c r="N855" s="99"/>
      <c r="O855" s="99"/>
      <c r="P855" s="99"/>
      <c r="Q855" s="99"/>
      <c r="R855" s="99"/>
      <c r="S855" s="99"/>
      <c r="T855" s="99"/>
      <c r="U855" s="99"/>
      <c r="V855" s="99"/>
      <c r="W855" s="99"/>
      <c r="X855" s="99"/>
      <c r="Y855" s="99"/>
      <c r="Z855" s="99"/>
    </row>
    <row r="856" spans="1:26" ht="15.75" customHeight="1" x14ac:dyDescent="0.3">
      <c r="A856" s="99"/>
      <c r="B856" s="99"/>
      <c r="C856" s="99"/>
      <c r="D856" s="99"/>
      <c r="E856" s="99"/>
      <c r="F856" s="99"/>
      <c r="G856" s="99"/>
      <c r="H856" s="99"/>
      <c r="I856" s="99"/>
      <c r="J856" s="99"/>
      <c r="K856" s="99"/>
      <c r="L856" s="99"/>
      <c r="M856" s="99"/>
      <c r="N856" s="99"/>
      <c r="O856" s="99"/>
      <c r="P856" s="99"/>
      <c r="Q856" s="99"/>
      <c r="R856" s="99"/>
      <c r="S856" s="99"/>
      <c r="T856" s="99"/>
      <c r="U856" s="99"/>
      <c r="V856" s="99"/>
      <c r="W856" s="99"/>
      <c r="X856" s="99"/>
      <c r="Y856" s="99"/>
      <c r="Z856" s="99"/>
    </row>
    <row r="857" spans="1:26" ht="15.75" customHeight="1" x14ac:dyDescent="0.3">
      <c r="A857" s="99"/>
      <c r="B857" s="99"/>
      <c r="C857" s="99"/>
      <c r="D857" s="99"/>
      <c r="E857" s="99"/>
      <c r="F857" s="99"/>
      <c r="G857" s="99"/>
      <c r="H857" s="99"/>
      <c r="I857" s="99"/>
      <c r="J857" s="99"/>
      <c r="K857" s="99"/>
      <c r="L857" s="99"/>
      <c r="M857" s="99"/>
      <c r="N857" s="99"/>
      <c r="O857" s="99"/>
      <c r="P857" s="99"/>
      <c r="Q857" s="99"/>
      <c r="R857" s="99"/>
      <c r="S857" s="99"/>
      <c r="T857" s="99"/>
      <c r="U857" s="99"/>
      <c r="V857" s="99"/>
      <c r="W857" s="99"/>
      <c r="X857" s="99"/>
      <c r="Y857" s="99"/>
      <c r="Z857" s="99"/>
    </row>
    <row r="858" spans="1:26" ht="15.75" customHeight="1" x14ac:dyDescent="0.3">
      <c r="A858" s="99"/>
      <c r="B858" s="99"/>
      <c r="C858" s="99"/>
      <c r="D858" s="99"/>
      <c r="E858" s="99"/>
      <c r="F858" s="99"/>
      <c r="G858" s="99"/>
      <c r="H858" s="99"/>
      <c r="I858" s="99"/>
      <c r="J858" s="99"/>
      <c r="K858" s="99"/>
      <c r="L858" s="99"/>
      <c r="M858" s="99"/>
      <c r="N858" s="99"/>
      <c r="O858" s="99"/>
      <c r="P858" s="99"/>
      <c r="Q858" s="99"/>
      <c r="R858" s="99"/>
      <c r="S858" s="99"/>
      <c r="T858" s="99"/>
      <c r="U858" s="99"/>
      <c r="V858" s="99"/>
      <c r="W858" s="99"/>
      <c r="X858" s="99"/>
      <c r="Y858" s="99"/>
      <c r="Z858" s="99"/>
    </row>
    <row r="859" spans="1:26" ht="15.75" customHeight="1" x14ac:dyDescent="0.3">
      <c r="A859" s="99"/>
      <c r="B859" s="99"/>
      <c r="C859" s="99"/>
      <c r="D859" s="99"/>
      <c r="E859" s="99"/>
      <c r="F859" s="99"/>
      <c r="G859" s="99"/>
      <c r="H859" s="99"/>
      <c r="I859" s="99"/>
      <c r="J859" s="99"/>
      <c r="K859" s="99"/>
      <c r="L859" s="99"/>
      <c r="M859" s="99"/>
      <c r="N859" s="99"/>
      <c r="O859" s="99"/>
      <c r="P859" s="99"/>
      <c r="Q859" s="99"/>
      <c r="R859" s="99"/>
      <c r="S859" s="99"/>
      <c r="T859" s="99"/>
      <c r="U859" s="99"/>
      <c r="V859" s="99"/>
      <c r="W859" s="99"/>
      <c r="X859" s="99"/>
      <c r="Y859" s="99"/>
      <c r="Z859" s="99"/>
    </row>
    <row r="860" spans="1:26" ht="15.75" customHeight="1" x14ac:dyDescent="0.3">
      <c r="A860" s="99"/>
      <c r="B860" s="99"/>
      <c r="C860" s="99"/>
      <c r="D860" s="99"/>
      <c r="E860" s="99"/>
      <c r="F860" s="99"/>
      <c r="G860" s="99"/>
      <c r="H860" s="99"/>
      <c r="I860" s="99"/>
      <c r="J860" s="99"/>
      <c r="K860" s="99"/>
      <c r="L860" s="99"/>
      <c r="M860" s="99"/>
      <c r="N860" s="99"/>
      <c r="O860" s="99"/>
      <c r="P860" s="99"/>
      <c r="Q860" s="99"/>
      <c r="R860" s="99"/>
      <c r="S860" s="99"/>
      <c r="T860" s="99"/>
      <c r="U860" s="99"/>
      <c r="V860" s="99"/>
      <c r="W860" s="99"/>
      <c r="X860" s="99"/>
      <c r="Y860" s="99"/>
      <c r="Z860" s="99"/>
    </row>
    <row r="861" spans="1:26" ht="15.75" customHeight="1" x14ac:dyDescent="0.3">
      <c r="A861" s="99"/>
      <c r="B861" s="99"/>
      <c r="C861" s="99"/>
      <c r="D861" s="99"/>
      <c r="E861" s="99"/>
      <c r="F861" s="99"/>
      <c r="G861" s="99"/>
      <c r="H861" s="99"/>
      <c r="I861" s="99"/>
      <c r="J861" s="99"/>
      <c r="K861" s="99"/>
      <c r="L861" s="99"/>
      <c r="M861" s="99"/>
      <c r="N861" s="99"/>
      <c r="O861" s="99"/>
      <c r="P861" s="99"/>
      <c r="Q861" s="99"/>
      <c r="R861" s="99"/>
      <c r="S861" s="99"/>
      <c r="T861" s="99"/>
      <c r="U861" s="99"/>
      <c r="V861" s="99"/>
      <c r="W861" s="99"/>
      <c r="X861" s="99"/>
      <c r="Y861" s="99"/>
      <c r="Z861" s="99"/>
    </row>
    <row r="862" spans="1:26" ht="15.75" customHeight="1" x14ac:dyDescent="0.3">
      <c r="A862" s="99"/>
      <c r="B862" s="99"/>
      <c r="C862" s="99"/>
      <c r="D862" s="99"/>
      <c r="E862" s="99"/>
      <c r="F862" s="99"/>
      <c r="G862" s="99"/>
      <c r="H862" s="99"/>
      <c r="I862" s="99"/>
      <c r="J862" s="99"/>
      <c r="K862" s="99"/>
      <c r="L862" s="99"/>
      <c r="M862" s="99"/>
      <c r="N862" s="99"/>
      <c r="O862" s="99"/>
      <c r="P862" s="99"/>
      <c r="Q862" s="99"/>
      <c r="R862" s="99"/>
      <c r="S862" s="99"/>
      <c r="T862" s="99"/>
      <c r="U862" s="99"/>
      <c r="V862" s="99"/>
      <c r="W862" s="99"/>
      <c r="X862" s="99"/>
      <c r="Y862" s="99"/>
      <c r="Z862" s="99"/>
    </row>
    <row r="863" spans="1:26" ht="15.75" customHeight="1" x14ac:dyDescent="0.3">
      <c r="A863" s="99"/>
      <c r="B863" s="99"/>
      <c r="C863" s="99"/>
      <c r="D863" s="99"/>
      <c r="E863" s="99"/>
      <c r="F863" s="99"/>
      <c r="G863" s="99"/>
      <c r="H863" s="99"/>
      <c r="I863" s="99"/>
      <c r="J863" s="99"/>
      <c r="K863" s="99"/>
      <c r="L863" s="99"/>
      <c r="M863" s="99"/>
      <c r="N863" s="99"/>
      <c r="O863" s="99"/>
      <c r="P863" s="99"/>
      <c r="Q863" s="99"/>
      <c r="R863" s="99"/>
      <c r="S863" s="99"/>
      <c r="T863" s="99"/>
      <c r="U863" s="99"/>
      <c r="V863" s="99"/>
      <c r="W863" s="99"/>
      <c r="X863" s="99"/>
      <c r="Y863" s="99"/>
      <c r="Z863" s="99"/>
    </row>
    <row r="864" spans="1:26" ht="15.75" customHeight="1" x14ac:dyDescent="0.3">
      <c r="A864" s="99"/>
      <c r="B864" s="99"/>
      <c r="C864" s="99"/>
      <c r="D864" s="99"/>
      <c r="E864" s="99"/>
      <c r="F864" s="99"/>
      <c r="G864" s="99"/>
      <c r="H864" s="99"/>
      <c r="I864" s="99"/>
      <c r="J864" s="99"/>
      <c r="K864" s="99"/>
      <c r="L864" s="99"/>
      <c r="M864" s="99"/>
      <c r="N864" s="99"/>
      <c r="O864" s="99"/>
      <c r="P864" s="99"/>
      <c r="Q864" s="99"/>
      <c r="R864" s="99"/>
      <c r="S864" s="99"/>
      <c r="T864" s="99"/>
      <c r="U864" s="99"/>
      <c r="V864" s="99"/>
      <c r="W864" s="99"/>
      <c r="X864" s="99"/>
      <c r="Y864" s="99"/>
      <c r="Z864" s="99"/>
    </row>
    <row r="865" spans="1:26" ht="15.75" customHeight="1" x14ac:dyDescent="0.3">
      <c r="A865" s="99"/>
      <c r="B865" s="99"/>
      <c r="C865" s="99"/>
      <c r="D865" s="99"/>
      <c r="E865" s="99"/>
      <c r="F865" s="99"/>
      <c r="G865" s="99"/>
      <c r="H865" s="99"/>
      <c r="I865" s="99"/>
      <c r="J865" s="99"/>
      <c r="K865" s="99"/>
      <c r="L865" s="99"/>
      <c r="M865" s="99"/>
      <c r="N865" s="99"/>
      <c r="O865" s="99"/>
      <c r="P865" s="99"/>
      <c r="Q865" s="99"/>
      <c r="R865" s="99"/>
      <c r="S865" s="99"/>
      <c r="T865" s="99"/>
      <c r="U865" s="99"/>
      <c r="V865" s="99"/>
      <c r="W865" s="99"/>
      <c r="X865" s="99"/>
      <c r="Y865" s="99"/>
      <c r="Z865" s="99"/>
    </row>
    <row r="866" spans="1:26" ht="15.75" customHeight="1" x14ac:dyDescent="0.3">
      <c r="A866" s="99"/>
      <c r="B866" s="99"/>
      <c r="C866" s="99"/>
      <c r="D866" s="99"/>
      <c r="E866" s="99"/>
      <c r="F866" s="99"/>
      <c r="G866" s="99"/>
      <c r="H866" s="99"/>
      <c r="I866" s="99"/>
      <c r="J866" s="99"/>
      <c r="K866" s="99"/>
      <c r="L866" s="99"/>
      <c r="M866" s="99"/>
      <c r="N866" s="99"/>
      <c r="O866" s="99"/>
      <c r="P866" s="99"/>
      <c r="Q866" s="99"/>
      <c r="R866" s="99"/>
      <c r="S866" s="99"/>
      <c r="T866" s="99"/>
      <c r="U866" s="99"/>
      <c r="V866" s="99"/>
      <c r="W866" s="99"/>
      <c r="X866" s="99"/>
      <c r="Y866" s="99"/>
      <c r="Z866" s="99"/>
    </row>
    <row r="867" spans="1:26" ht="15.75" customHeight="1" x14ac:dyDescent="0.3">
      <c r="A867" s="99"/>
      <c r="B867" s="99"/>
      <c r="C867" s="99"/>
      <c r="D867" s="99"/>
      <c r="E867" s="99"/>
      <c r="F867" s="99"/>
      <c r="G867" s="99"/>
      <c r="H867" s="99"/>
      <c r="I867" s="99"/>
      <c r="J867" s="99"/>
      <c r="K867" s="99"/>
      <c r="L867" s="99"/>
      <c r="M867" s="99"/>
      <c r="N867" s="99"/>
      <c r="O867" s="99"/>
      <c r="P867" s="99"/>
      <c r="Q867" s="99"/>
      <c r="R867" s="99"/>
      <c r="S867" s="99"/>
      <c r="T867" s="99"/>
      <c r="U867" s="99"/>
      <c r="V867" s="99"/>
      <c r="W867" s="99"/>
      <c r="X867" s="99"/>
      <c r="Y867" s="99"/>
      <c r="Z867" s="99"/>
    </row>
    <row r="868" spans="1:26" ht="15.75" customHeight="1" x14ac:dyDescent="0.3">
      <c r="A868" s="99"/>
      <c r="B868" s="99"/>
      <c r="C868" s="99"/>
      <c r="D868" s="99"/>
      <c r="E868" s="99"/>
      <c r="F868" s="99"/>
      <c r="G868" s="99"/>
      <c r="H868" s="99"/>
      <c r="I868" s="99"/>
      <c r="J868" s="99"/>
      <c r="K868" s="99"/>
      <c r="L868" s="99"/>
      <c r="M868" s="99"/>
      <c r="N868" s="99"/>
      <c r="O868" s="99"/>
      <c r="P868" s="99"/>
      <c r="Q868" s="99"/>
      <c r="R868" s="99"/>
      <c r="S868" s="99"/>
      <c r="T868" s="99"/>
      <c r="U868" s="99"/>
      <c r="V868" s="99"/>
      <c r="W868" s="99"/>
      <c r="X868" s="99"/>
      <c r="Y868" s="99"/>
      <c r="Z868" s="99"/>
    </row>
    <row r="869" spans="1:26" ht="15.75" customHeight="1" x14ac:dyDescent="0.3">
      <c r="A869" s="99"/>
      <c r="B869" s="99"/>
      <c r="C869" s="99"/>
      <c r="D869" s="99"/>
      <c r="E869" s="99"/>
      <c r="F869" s="99"/>
      <c r="G869" s="99"/>
      <c r="H869" s="99"/>
      <c r="I869" s="99"/>
      <c r="J869" s="99"/>
      <c r="K869" s="99"/>
      <c r="L869" s="99"/>
      <c r="M869" s="99"/>
      <c r="N869" s="99"/>
      <c r="O869" s="99"/>
      <c r="P869" s="99"/>
      <c r="Q869" s="99"/>
      <c r="R869" s="99"/>
      <c r="S869" s="99"/>
      <c r="T869" s="99"/>
      <c r="U869" s="99"/>
      <c r="V869" s="99"/>
      <c r="W869" s="99"/>
      <c r="X869" s="99"/>
      <c r="Y869" s="99"/>
      <c r="Z869" s="99"/>
    </row>
    <row r="870" spans="1:26" ht="15.75" customHeight="1" x14ac:dyDescent="0.3">
      <c r="A870" s="99"/>
      <c r="B870" s="99"/>
      <c r="C870" s="99"/>
      <c r="D870" s="99"/>
      <c r="E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Q870" s="99"/>
      <c r="R870" s="99"/>
      <c r="S870" s="99"/>
      <c r="T870" s="99"/>
      <c r="U870" s="99"/>
      <c r="V870" s="99"/>
      <c r="W870" s="99"/>
      <c r="X870" s="99"/>
      <c r="Y870" s="99"/>
      <c r="Z870" s="99"/>
    </row>
    <row r="871" spans="1:26" ht="15.75" customHeight="1" x14ac:dyDescent="0.3">
      <c r="A871" s="99"/>
      <c r="B871" s="99"/>
      <c r="C871" s="99"/>
      <c r="D871" s="99"/>
      <c r="E871" s="99"/>
      <c r="F871" s="99"/>
      <c r="G871" s="99"/>
      <c r="H871" s="99"/>
      <c r="I871" s="99"/>
      <c r="J871" s="99"/>
      <c r="K871" s="99"/>
      <c r="L871" s="99"/>
      <c r="M871" s="99"/>
      <c r="N871" s="99"/>
      <c r="O871" s="99"/>
      <c r="P871" s="99"/>
      <c r="Q871" s="99"/>
      <c r="R871" s="99"/>
      <c r="S871" s="99"/>
      <c r="T871" s="99"/>
      <c r="U871" s="99"/>
      <c r="V871" s="99"/>
      <c r="W871" s="99"/>
      <c r="X871" s="99"/>
      <c r="Y871" s="99"/>
      <c r="Z871" s="99"/>
    </row>
    <row r="872" spans="1:26" ht="15.75" customHeight="1" x14ac:dyDescent="0.3">
      <c r="A872" s="99"/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  <c r="P872" s="99"/>
      <c r="Q872" s="99"/>
      <c r="R872" s="99"/>
      <c r="S872" s="99"/>
      <c r="T872" s="99"/>
      <c r="U872" s="99"/>
      <c r="V872" s="99"/>
      <c r="W872" s="99"/>
      <c r="X872" s="99"/>
      <c r="Y872" s="99"/>
      <c r="Z872" s="99"/>
    </row>
    <row r="873" spans="1:26" ht="15.75" customHeight="1" x14ac:dyDescent="0.3">
      <c r="A873" s="99"/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  <c r="P873" s="99"/>
      <c r="Q873" s="99"/>
      <c r="R873" s="99"/>
      <c r="S873" s="99"/>
      <c r="T873" s="99"/>
      <c r="U873" s="99"/>
      <c r="V873" s="99"/>
      <c r="W873" s="99"/>
      <c r="X873" s="99"/>
      <c r="Y873" s="99"/>
      <c r="Z873" s="99"/>
    </row>
    <row r="874" spans="1:26" ht="15.75" customHeight="1" x14ac:dyDescent="0.3">
      <c r="A874" s="99"/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  <c r="P874" s="99"/>
      <c r="Q874" s="99"/>
      <c r="R874" s="99"/>
      <c r="S874" s="99"/>
      <c r="T874" s="99"/>
      <c r="U874" s="99"/>
      <c r="V874" s="99"/>
      <c r="W874" s="99"/>
      <c r="X874" s="99"/>
      <c r="Y874" s="99"/>
      <c r="Z874" s="99"/>
    </row>
    <row r="875" spans="1:26" ht="15.75" customHeight="1" x14ac:dyDescent="0.3">
      <c r="A875" s="99"/>
      <c r="B875" s="99"/>
      <c r="C875" s="99"/>
      <c r="D875" s="99"/>
      <c r="E875" s="99"/>
      <c r="F875" s="99"/>
      <c r="G875" s="99"/>
      <c r="H875" s="99"/>
      <c r="I875" s="99"/>
      <c r="J875" s="99"/>
      <c r="K875" s="99"/>
      <c r="L875" s="99"/>
      <c r="M875" s="99"/>
      <c r="N875" s="99"/>
      <c r="O875" s="99"/>
      <c r="P875" s="99"/>
      <c r="Q875" s="99"/>
      <c r="R875" s="99"/>
      <c r="S875" s="99"/>
      <c r="T875" s="99"/>
      <c r="U875" s="99"/>
      <c r="V875" s="99"/>
      <c r="W875" s="99"/>
      <c r="X875" s="99"/>
      <c r="Y875" s="99"/>
      <c r="Z875" s="99"/>
    </row>
    <row r="876" spans="1:26" ht="15.75" customHeight="1" x14ac:dyDescent="0.3">
      <c r="A876" s="99"/>
      <c r="B876" s="99"/>
      <c r="C876" s="99"/>
      <c r="D876" s="99"/>
      <c r="E876" s="99"/>
      <c r="F876" s="99"/>
      <c r="G876" s="99"/>
      <c r="H876" s="99"/>
      <c r="I876" s="99"/>
      <c r="J876" s="99"/>
      <c r="K876" s="99"/>
      <c r="L876" s="99"/>
      <c r="M876" s="99"/>
      <c r="N876" s="99"/>
      <c r="O876" s="99"/>
      <c r="P876" s="99"/>
      <c r="Q876" s="99"/>
      <c r="R876" s="99"/>
      <c r="S876" s="99"/>
      <c r="T876" s="99"/>
      <c r="U876" s="99"/>
      <c r="V876" s="99"/>
      <c r="W876" s="99"/>
      <c r="X876" s="99"/>
      <c r="Y876" s="99"/>
      <c r="Z876" s="99"/>
    </row>
    <row r="877" spans="1:26" ht="15.75" customHeight="1" x14ac:dyDescent="0.3">
      <c r="A877" s="99"/>
      <c r="B877" s="99"/>
      <c r="C877" s="99"/>
      <c r="D877" s="99"/>
      <c r="E877" s="99"/>
      <c r="F877" s="99"/>
      <c r="G877" s="99"/>
      <c r="H877" s="99"/>
      <c r="I877" s="99"/>
      <c r="J877" s="99"/>
      <c r="K877" s="99"/>
      <c r="L877" s="99"/>
      <c r="M877" s="99"/>
      <c r="N877" s="99"/>
      <c r="O877" s="99"/>
      <c r="P877" s="99"/>
      <c r="Q877" s="99"/>
      <c r="R877" s="99"/>
      <c r="S877" s="99"/>
      <c r="T877" s="99"/>
      <c r="U877" s="99"/>
      <c r="V877" s="99"/>
      <c r="W877" s="99"/>
      <c r="X877" s="99"/>
      <c r="Y877" s="99"/>
      <c r="Z877" s="99"/>
    </row>
    <row r="878" spans="1:26" ht="15.75" customHeight="1" x14ac:dyDescent="0.3">
      <c r="A878" s="99"/>
      <c r="B878" s="99"/>
      <c r="C878" s="99"/>
      <c r="D878" s="99"/>
      <c r="E878" s="99"/>
      <c r="F878" s="99"/>
      <c r="G878" s="99"/>
      <c r="H878" s="99"/>
      <c r="I878" s="99"/>
      <c r="J878" s="99"/>
      <c r="K878" s="99"/>
      <c r="L878" s="99"/>
      <c r="M878" s="99"/>
      <c r="N878" s="99"/>
      <c r="O878" s="99"/>
      <c r="P878" s="99"/>
      <c r="Q878" s="99"/>
      <c r="R878" s="99"/>
      <c r="S878" s="99"/>
      <c r="T878" s="99"/>
      <c r="U878" s="99"/>
      <c r="V878" s="99"/>
      <c r="W878" s="99"/>
      <c r="X878" s="99"/>
      <c r="Y878" s="99"/>
      <c r="Z878" s="99"/>
    </row>
    <row r="879" spans="1:26" ht="15.75" customHeight="1" x14ac:dyDescent="0.3">
      <c r="A879" s="99"/>
      <c r="B879" s="99"/>
      <c r="C879" s="99"/>
      <c r="D879" s="99"/>
      <c r="E879" s="99"/>
      <c r="F879" s="99"/>
      <c r="G879" s="99"/>
      <c r="H879" s="99"/>
      <c r="I879" s="99"/>
      <c r="J879" s="99"/>
      <c r="K879" s="99"/>
      <c r="L879" s="99"/>
      <c r="M879" s="99"/>
      <c r="N879" s="99"/>
      <c r="O879" s="99"/>
      <c r="P879" s="99"/>
      <c r="Q879" s="99"/>
      <c r="R879" s="99"/>
      <c r="S879" s="99"/>
      <c r="T879" s="99"/>
      <c r="U879" s="99"/>
      <c r="V879" s="99"/>
      <c r="W879" s="99"/>
      <c r="X879" s="99"/>
      <c r="Y879" s="99"/>
      <c r="Z879" s="99"/>
    </row>
    <row r="880" spans="1:26" ht="15.75" customHeight="1" x14ac:dyDescent="0.3">
      <c r="A880" s="99"/>
      <c r="B880" s="99"/>
      <c r="C880" s="99"/>
      <c r="D880" s="99"/>
      <c r="E880" s="99"/>
      <c r="F880" s="99"/>
      <c r="G880" s="99"/>
      <c r="H880" s="99"/>
      <c r="I880" s="99"/>
      <c r="J880" s="99"/>
      <c r="K880" s="99"/>
      <c r="L880" s="99"/>
      <c r="M880" s="99"/>
      <c r="N880" s="99"/>
      <c r="O880" s="99"/>
      <c r="P880" s="99"/>
      <c r="Q880" s="99"/>
      <c r="R880" s="99"/>
      <c r="S880" s="99"/>
      <c r="T880" s="99"/>
      <c r="U880" s="99"/>
      <c r="V880" s="99"/>
      <c r="W880" s="99"/>
      <c r="X880" s="99"/>
      <c r="Y880" s="99"/>
      <c r="Z880" s="99"/>
    </row>
    <row r="881" spans="1:26" ht="15.75" customHeight="1" x14ac:dyDescent="0.3">
      <c r="A881" s="99"/>
      <c r="B881" s="99"/>
      <c r="C881" s="99"/>
      <c r="D881" s="99"/>
      <c r="E881" s="99"/>
      <c r="F881" s="99"/>
      <c r="G881" s="99"/>
      <c r="H881" s="99"/>
      <c r="I881" s="99"/>
      <c r="J881" s="99"/>
      <c r="K881" s="99"/>
      <c r="L881" s="99"/>
      <c r="M881" s="99"/>
      <c r="N881" s="99"/>
      <c r="O881" s="99"/>
      <c r="P881" s="99"/>
      <c r="Q881" s="99"/>
      <c r="R881" s="99"/>
      <c r="S881" s="99"/>
      <c r="T881" s="99"/>
      <c r="U881" s="99"/>
      <c r="V881" s="99"/>
      <c r="W881" s="99"/>
      <c r="X881" s="99"/>
      <c r="Y881" s="99"/>
      <c r="Z881" s="99"/>
    </row>
    <row r="882" spans="1:26" ht="15.75" customHeight="1" x14ac:dyDescent="0.3">
      <c r="A882" s="99"/>
      <c r="B882" s="99"/>
      <c r="C882" s="99"/>
      <c r="D882" s="99"/>
      <c r="E882" s="99"/>
      <c r="F882" s="99"/>
      <c r="G882" s="99"/>
      <c r="H882" s="99"/>
      <c r="I882" s="99"/>
      <c r="J882" s="99"/>
      <c r="K882" s="99"/>
      <c r="L882" s="99"/>
      <c r="M882" s="99"/>
      <c r="N882" s="99"/>
      <c r="O882" s="99"/>
      <c r="P882" s="99"/>
      <c r="Q882" s="99"/>
      <c r="R882" s="99"/>
      <c r="S882" s="99"/>
      <c r="T882" s="99"/>
      <c r="U882" s="99"/>
      <c r="V882" s="99"/>
      <c r="W882" s="99"/>
      <c r="X882" s="99"/>
      <c r="Y882" s="99"/>
      <c r="Z882" s="99"/>
    </row>
    <row r="883" spans="1:26" ht="15.75" customHeight="1" x14ac:dyDescent="0.3">
      <c r="A883" s="99"/>
      <c r="B883" s="99"/>
      <c r="C883" s="99"/>
      <c r="D883" s="99"/>
      <c r="E883" s="99"/>
      <c r="F883" s="99"/>
      <c r="G883" s="99"/>
      <c r="H883" s="99"/>
      <c r="I883" s="99"/>
      <c r="J883" s="99"/>
      <c r="K883" s="99"/>
      <c r="L883" s="99"/>
      <c r="M883" s="99"/>
      <c r="N883" s="99"/>
      <c r="O883" s="99"/>
      <c r="P883" s="99"/>
      <c r="Q883" s="99"/>
      <c r="R883" s="99"/>
      <c r="S883" s="99"/>
      <c r="T883" s="99"/>
      <c r="U883" s="99"/>
      <c r="V883" s="99"/>
      <c r="W883" s="99"/>
      <c r="X883" s="99"/>
      <c r="Y883" s="99"/>
      <c r="Z883" s="99"/>
    </row>
    <row r="884" spans="1:26" ht="15.75" customHeight="1" x14ac:dyDescent="0.3">
      <c r="A884" s="99"/>
      <c r="B884" s="99"/>
      <c r="C884" s="99"/>
      <c r="D884" s="99"/>
      <c r="E884" s="99"/>
      <c r="F884" s="99"/>
      <c r="G884" s="99"/>
      <c r="H884" s="99"/>
      <c r="I884" s="99"/>
      <c r="J884" s="99"/>
      <c r="K884" s="99"/>
      <c r="L884" s="99"/>
      <c r="M884" s="99"/>
      <c r="N884" s="99"/>
      <c r="O884" s="99"/>
      <c r="P884" s="99"/>
      <c r="Q884" s="99"/>
      <c r="R884" s="99"/>
      <c r="S884" s="99"/>
      <c r="T884" s="99"/>
      <c r="U884" s="99"/>
      <c r="V884" s="99"/>
      <c r="W884" s="99"/>
      <c r="X884" s="99"/>
      <c r="Y884" s="99"/>
      <c r="Z884" s="99"/>
    </row>
    <row r="885" spans="1:26" ht="15.75" customHeight="1" x14ac:dyDescent="0.3">
      <c r="A885" s="99"/>
      <c r="B885" s="99"/>
      <c r="C885" s="99"/>
      <c r="D885" s="99"/>
      <c r="E885" s="99"/>
      <c r="F885" s="99"/>
      <c r="G885" s="99"/>
      <c r="H885" s="99"/>
      <c r="I885" s="99"/>
      <c r="J885" s="99"/>
      <c r="K885" s="99"/>
      <c r="L885" s="99"/>
      <c r="M885" s="99"/>
      <c r="N885" s="99"/>
      <c r="O885" s="99"/>
      <c r="P885" s="99"/>
      <c r="Q885" s="99"/>
      <c r="R885" s="99"/>
      <c r="S885" s="99"/>
      <c r="T885" s="99"/>
      <c r="U885" s="99"/>
      <c r="V885" s="99"/>
      <c r="W885" s="99"/>
      <c r="X885" s="99"/>
      <c r="Y885" s="99"/>
      <c r="Z885" s="99"/>
    </row>
    <row r="886" spans="1:26" ht="15.75" customHeight="1" x14ac:dyDescent="0.3">
      <c r="A886" s="99"/>
      <c r="B886" s="99"/>
      <c r="C886" s="99"/>
      <c r="D886" s="99"/>
      <c r="E886" s="99"/>
      <c r="F886" s="99"/>
      <c r="G886" s="99"/>
      <c r="H886" s="99"/>
      <c r="I886" s="99"/>
      <c r="J886" s="99"/>
      <c r="K886" s="99"/>
      <c r="L886" s="99"/>
      <c r="M886" s="99"/>
      <c r="N886" s="99"/>
      <c r="O886" s="99"/>
      <c r="P886" s="99"/>
      <c r="Q886" s="99"/>
      <c r="R886" s="99"/>
      <c r="S886" s="99"/>
      <c r="T886" s="99"/>
      <c r="U886" s="99"/>
      <c r="V886" s="99"/>
      <c r="W886" s="99"/>
      <c r="X886" s="99"/>
      <c r="Y886" s="99"/>
      <c r="Z886" s="99"/>
    </row>
    <row r="887" spans="1:26" ht="15.75" customHeight="1" x14ac:dyDescent="0.3">
      <c r="A887" s="99"/>
      <c r="B887" s="99"/>
      <c r="C887" s="99"/>
      <c r="D887" s="99"/>
      <c r="E887" s="99"/>
      <c r="F887" s="99"/>
      <c r="G887" s="99"/>
      <c r="H887" s="99"/>
      <c r="I887" s="99"/>
      <c r="J887" s="99"/>
      <c r="K887" s="99"/>
      <c r="L887" s="99"/>
      <c r="M887" s="99"/>
      <c r="N887" s="99"/>
      <c r="O887" s="99"/>
      <c r="P887" s="99"/>
      <c r="Q887" s="99"/>
      <c r="R887" s="99"/>
      <c r="S887" s="99"/>
      <c r="T887" s="99"/>
      <c r="U887" s="99"/>
      <c r="V887" s="99"/>
      <c r="W887" s="99"/>
      <c r="X887" s="99"/>
      <c r="Y887" s="99"/>
      <c r="Z887" s="99"/>
    </row>
    <row r="888" spans="1:26" ht="15.75" customHeight="1" x14ac:dyDescent="0.3">
      <c r="A888" s="99"/>
      <c r="B888" s="99"/>
      <c r="C888" s="99"/>
      <c r="D888" s="99"/>
      <c r="E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Q888" s="99"/>
      <c r="R888" s="99"/>
      <c r="S888" s="99"/>
      <c r="T888" s="99"/>
      <c r="U888" s="99"/>
      <c r="V888" s="99"/>
      <c r="W888" s="99"/>
      <c r="X888" s="99"/>
      <c r="Y888" s="99"/>
      <c r="Z888" s="99"/>
    </row>
    <row r="889" spans="1:26" ht="15.75" customHeight="1" x14ac:dyDescent="0.3">
      <c r="A889" s="99"/>
      <c r="B889" s="99"/>
      <c r="C889" s="99"/>
      <c r="D889" s="99"/>
      <c r="E889" s="99"/>
      <c r="F889" s="99"/>
      <c r="G889" s="99"/>
      <c r="H889" s="99"/>
      <c r="I889" s="99"/>
      <c r="J889" s="99"/>
      <c r="K889" s="99"/>
      <c r="L889" s="99"/>
      <c r="M889" s="99"/>
      <c r="N889" s="99"/>
      <c r="O889" s="99"/>
      <c r="P889" s="99"/>
      <c r="Q889" s="99"/>
      <c r="R889" s="99"/>
      <c r="S889" s="99"/>
      <c r="T889" s="99"/>
      <c r="U889" s="99"/>
      <c r="V889" s="99"/>
      <c r="W889" s="99"/>
      <c r="X889" s="99"/>
      <c r="Y889" s="99"/>
      <c r="Z889" s="99"/>
    </row>
    <row r="890" spans="1:26" ht="15.75" customHeight="1" x14ac:dyDescent="0.3">
      <c r="A890" s="99"/>
      <c r="B890" s="99"/>
      <c r="C890" s="99"/>
      <c r="D890" s="99"/>
      <c r="E890" s="99"/>
      <c r="F890" s="99"/>
      <c r="G890" s="99"/>
      <c r="H890" s="99"/>
      <c r="I890" s="99"/>
      <c r="J890" s="99"/>
      <c r="K890" s="99"/>
      <c r="L890" s="99"/>
      <c r="M890" s="99"/>
      <c r="N890" s="99"/>
      <c r="O890" s="99"/>
      <c r="P890" s="99"/>
      <c r="Q890" s="99"/>
      <c r="R890" s="99"/>
      <c r="S890" s="99"/>
      <c r="T890" s="99"/>
      <c r="U890" s="99"/>
      <c r="V890" s="99"/>
      <c r="W890" s="99"/>
      <c r="X890" s="99"/>
      <c r="Y890" s="99"/>
      <c r="Z890" s="99"/>
    </row>
    <row r="891" spans="1:26" ht="15.75" customHeight="1" x14ac:dyDescent="0.3">
      <c r="A891" s="99"/>
      <c r="B891" s="99"/>
      <c r="C891" s="99"/>
      <c r="D891" s="99"/>
      <c r="E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Q891" s="99"/>
      <c r="R891" s="99"/>
      <c r="S891" s="99"/>
      <c r="T891" s="99"/>
      <c r="U891" s="99"/>
      <c r="V891" s="99"/>
      <c r="W891" s="99"/>
      <c r="X891" s="99"/>
      <c r="Y891" s="99"/>
      <c r="Z891" s="99"/>
    </row>
    <row r="892" spans="1:26" ht="15.75" customHeight="1" x14ac:dyDescent="0.3">
      <c r="A892" s="99"/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Q892" s="99"/>
      <c r="R892" s="99"/>
      <c r="S892" s="99"/>
      <c r="T892" s="99"/>
      <c r="U892" s="99"/>
      <c r="V892" s="99"/>
      <c r="W892" s="99"/>
      <c r="X892" s="99"/>
      <c r="Y892" s="99"/>
      <c r="Z892" s="99"/>
    </row>
    <row r="893" spans="1:26" ht="15.75" customHeight="1" x14ac:dyDescent="0.3">
      <c r="A893" s="99"/>
      <c r="B893" s="99"/>
      <c r="C893" s="99"/>
      <c r="D893" s="99"/>
      <c r="E893" s="99"/>
      <c r="F893" s="99"/>
      <c r="G893" s="99"/>
      <c r="H893" s="99"/>
      <c r="I893" s="99"/>
      <c r="J893" s="99"/>
      <c r="K893" s="99"/>
      <c r="L893" s="99"/>
      <c r="M893" s="99"/>
      <c r="N893" s="99"/>
      <c r="O893" s="99"/>
      <c r="P893" s="99"/>
      <c r="Q893" s="99"/>
      <c r="R893" s="99"/>
      <c r="S893" s="99"/>
      <c r="T893" s="99"/>
      <c r="U893" s="99"/>
      <c r="V893" s="99"/>
      <c r="W893" s="99"/>
      <c r="X893" s="99"/>
      <c r="Y893" s="99"/>
      <c r="Z893" s="99"/>
    </row>
    <row r="894" spans="1:26" ht="15.75" customHeight="1" x14ac:dyDescent="0.3">
      <c r="A894" s="99"/>
      <c r="B894" s="99"/>
      <c r="C894" s="99"/>
      <c r="D894" s="99"/>
      <c r="E894" s="99"/>
      <c r="F894" s="99"/>
      <c r="G894" s="99"/>
      <c r="H894" s="99"/>
      <c r="I894" s="99"/>
      <c r="J894" s="99"/>
      <c r="K894" s="99"/>
      <c r="L894" s="99"/>
      <c r="M894" s="99"/>
      <c r="N894" s="99"/>
      <c r="O894" s="99"/>
      <c r="P894" s="99"/>
      <c r="Q894" s="99"/>
      <c r="R894" s="99"/>
      <c r="S894" s="99"/>
      <c r="T894" s="99"/>
      <c r="U894" s="99"/>
      <c r="V894" s="99"/>
      <c r="W894" s="99"/>
      <c r="X894" s="99"/>
      <c r="Y894" s="99"/>
      <c r="Z894" s="99"/>
    </row>
    <row r="895" spans="1:26" ht="15.75" customHeight="1" x14ac:dyDescent="0.3">
      <c r="A895" s="99"/>
      <c r="B895" s="99"/>
      <c r="C895" s="99"/>
      <c r="D895" s="99"/>
      <c r="E895" s="99"/>
      <c r="F895" s="99"/>
      <c r="G895" s="99"/>
      <c r="H895" s="99"/>
      <c r="I895" s="99"/>
      <c r="J895" s="99"/>
      <c r="K895" s="99"/>
      <c r="L895" s="99"/>
      <c r="M895" s="99"/>
      <c r="N895" s="99"/>
      <c r="O895" s="99"/>
      <c r="P895" s="99"/>
      <c r="Q895" s="99"/>
      <c r="R895" s="99"/>
      <c r="S895" s="99"/>
      <c r="T895" s="99"/>
      <c r="U895" s="99"/>
      <c r="V895" s="99"/>
      <c r="W895" s="99"/>
      <c r="X895" s="99"/>
      <c r="Y895" s="99"/>
      <c r="Z895" s="99"/>
    </row>
    <row r="896" spans="1:26" ht="15.75" customHeight="1" x14ac:dyDescent="0.3">
      <c r="A896" s="99"/>
      <c r="B896" s="99"/>
      <c r="C896" s="99"/>
      <c r="D896" s="99"/>
      <c r="E896" s="99"/>
      <c r="F896" s="99"/>
      <c r="G896" s="99"/>
      <c r="H896" s="99"/>
      <c r="I896" s="99"/>
      <c r="J896" s="99"/>
      <c r="K896" s="99"/>
      <c r="L896" s="99"/>
      <c r="M896" s="99"/>
      <c r="N896" s="99"/>
      <c r="O896" s="99"/>
      <c r="P896" s="99"/>
      <c r="Q896" s="99"/>
      <c r="R896" s="99"/>
      <c r="S896" s="99"/>
      <c r="T896" s="99"/>
      <c r="U896" s="99"/>
      <c r="V896" s="99"/>
      <c r="W896" s="99"/>
      <c r="X896" s="99"/>
      <c r="Y896" s="99"/>
      <c r="Z896" s="99"/>
    </row>
    <row r="897" spans="1:26" ht="15.75" customHeight="1" x14ac:dyDescent="0.3">
      <c r="A897" s="99"/>
      <c r="B897" s="99"/>
      <c r="C897" s="99"/>
      <c r="D897" s="99"/>
      <c r="E897" s="99"/>
      <c r="F897" s="99"/>
      <c r="G897" s="99"/>
      <c r="H897" s="99"/>
      <c r="I897" s="99"/>
      <c r="J897" s="99"/>
      <c r="K897" s="99"/>
      <c r="L897" s="99"/>
      <c r="M897" s="99"/>
      <c r="N897" s="99"/>
      <c r="O897" s="99"/>
      <c r="P897" s="99"/>
      <c r="Q897" s="99"/>
      <c r="R897" s="99"/>
      <c r="S897" s="99"/>
      <c r="T897" s="99"/>
      <c r="U897" s="99"/>
      <c r="V897" s="99"/>
      <c r="W897" s="99"/>
      <c r="X897" s="99"/>
      <c r="Y897" s="99"/>
      <c r="Z897" s="99"/>
    </row>
    <row r="898" spans="1:26" ht="15.75" customHeight="1" x14ac:dyDescent="0.3">
      <c r="A898" s="99"/>
      <c r="B898" s="99"/>
      <c r="C898" s="99"/>
      <c r="D898" s="99"/>
      <c r="E898" s="99"/>
      <c r="F898" s="99"/>
      <c r="G898" s="99"/>
      <c r="H898" s="99"/>
      <c r="I898" s="99"/>
      <c r="J898" s="99"/>
      <c r="K898" s="99"/>
      <c r="L898" s="99"/>
      <c r="M898" s="99"/>
      <c r="N898" s="99"/>
      <c r="O898" s="99"/>
      <c r="P898" s="99"/>
      <c r="Q898" s="99"/>
      <c r="R898" s="99"/>
      <c r="S898" s="99"/>
      <c r="T898" s="99"/>
      <c r="U898" s="99"/>
      <c r="V898" s="99"/>
      <c r="W898" s="99"/>
      <c r="X898" s="99"/>
      <c r="Y898" s="99"/>
      <c r="Z898" s="99"/>
    </row>
    <row r="899" spans="1:26" ht="15.75" customHeight="1" x14ac:dyDescent="0.3">
      <c r="A899" s="99"/>
      <c r="B899" s="99"/>
      <c r="C899" s="99"/>
      <c r="D899" s="99"/>
      <c r="E899" s="99"/>
      <c r="F899" s="99"/>
      <c r="G899" s="99"/>
      <c r="H899" s="99"/>
      <c r="I899" s="99"/>
      <c r="J899" s="99"/>
      <c r="K899" s="99"/>
      <c r="L899" s="99"/>
      <c r="M899" s="99"/>
      <c r="N899" s="99"/>
      <c r="O899" s="99"/>
      <c r="P899" s="99"/>
      <c r="Q899" s="99"/>
      <c r="R899" s="99"/>
      <c r="S899" s="99"/>
      <c r="T899" s="99"/>
      <c r="U899" s="99"/>
      <c r="V899" s="99"/>
      <c r="W899" s="99"/>
      <c r="X899" s="99"/>
      <c r="Y899" s="99"/>
      <c r="Z899" s="99"/>
    </row>
    <row r="900" spans="1:26" ht="15.75" customHeight="1" x14ac:dyDescent="0.3">
      <c r="A900" s="99"/>
      <c r="B900" s="99"/>
      <c r="C900" s="99"/>
      <c r="D900" s="99"/>
      <c r="E900" s="99"/>
      <c r="F900" s="99"/>
      <c r="G900" s="99"/>
      <c r="H900" s="99"/>
      <c r="I900" s="99"/>
      <c r="J900" s="99"/>
      <c r="K900" s="99"/>
      <c r="L900" s="99"/>
      <c r="M900" s="99"/>
      <c r="N900" s="99"/>
      <c r="O900" s="99"/>
      <c r="P900" s="99"/>
      <c r="Q900" s="99"/>
      <c r="R900" s="99"/>
      <c r="S900" s="99"/>
      <c r="T900" s="99"/>
      <c r="U900" s="99"/>
      <c r="V900" s="99"/>
      <c r="W900" s="99"/>
      <c r="X900" s="99"/>
      <c r="Y900" s="99"/>
      <c r="Z900" s="99"/>
    </row>
    <row r="901" spans="1:26" ht="15.75" customHeight="1" x14ac:dyDescent="0.3">
      <c r="A901" s="99"/>
      <c r="B901" s="99"/>
      <c r="C901" s="99"/>
      <c r="D901" s="99"/>
      <c r="E901" s="99"/>
      <c r="F901" s="99"/>
      <c r="G901" s="99"/>
      <c r="H901" s="99"/>
      <c r="I901" s="99"/>
      <c r="J901" s="99"/>
      <c r="K901" s="99"/>
      <c r="L901" s="99"/>
      <c r="M901" s="99"/>
      <c r="N901" s="99"/>
      <c r="O901" s="99"/>
      <c r="P901" s="99"/>
      <c r="Q901" s="99"/>
      <c r="R901" s="99"/>
      <c r="S901" s="99"/>
      <c r="T901" s="99"/>
      <c r="U901" s="99"/>
      <c r="V901" s="99"/>
      <c r="W901" s="99"/>
      <c r="X901" s="99"/>
      <c r="Y901" s="99"/>
      <c r="Z901" s="99"/>
    </row>
    <row r="902" spans="1:26" ht="15.75" customHeight="1" x14ac:dyDescent="0.3">
      <c r="A902" s="99"/>
      <c r="B902" s="99"/>
      <c r="C902" s="99"/>
      <c r="D902" s="99"/>
      <c r="E902" s="99"/>
      <c r="F902" s="99"/>
      <c r="G902" s="99"/>
      <c r="H902" s="99"/>
      <c r="I902" s="99"/>
      <c r="J902" s="99"/>
      <c r="K902" s="99"/>
      <c r="L902" s="99"/>
      <c r="M902" s="99"/>
      <c r="N902" s="99"/>
      <c r="O902" s="99"/>
      <c r="P902" s="99"/>
      <c r="Q902" s="99"/>
      <c r="R902" s="99"/>
      <c r="S902" s="99"/>
      <c r="T902" s="99"/>
      <c r="U902" s="99"/>
      <c r="V902" s="99"/>
      <c r="W902" s="99"/>
      <c r="X902" s="99"/>
      <c r="Y902" s="99"/>
      <c r="Z902" s="99"/>
    </row>
    <row r="903" spans="1:26" ht="15.75" customHeight="1" x14ac:dyDescent="0.3">
      <c r="A903" s="99"/>
      <c r="B903" s="99"/>
      <c r="C903" s="99"/>
      <c r="D903" s="99"/>
      <c r="E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Q903" s="99"/>
      <c r="R903" s="99"/>
      <c r="S903" s="99"/>
      <c r="T903" s="99"/>
      <c r="U903" s="99"/>
      <c r="V903" s="99"/>
      <c r="W903" s="99"/>
      <c r="X903" s="99"/>
      <c r="Y903" s="99"/>
      <c r="Z903" s="99"/>
    </row>
    <row r="904" spans="1:26" ht="15.75" customHeight="1" x14ac:dyDescent="0.3">
      <c r="A904" s="99"/>
      <c r="B904" s="99"/>
      <c r="C904" s="99"/>
      <c r="D904" s="99"/>
      <c r="E904" s="99"/>
      <c r="F904" s="99"/>
      <c r="G904" s="99"/>
      <c r="H904" s="99"/>
      <c r="I904" s="99"/>
      <c r="J904" s="99"/>
      <c r="K904" s="99"/>
      <c r="L904" s="99"/>
      <c r="M904" s="99"/>
      <c r="N904" s="99"/>
      <c r="O904" s="99"/>
      <c r="P904" s="99"/>
      <c r="Q904" s="99"/>
      <c r="R904" s="99"/>
      <c r="S904" s="99"/>
      <c r="T904" s="99"/>
      <c r="U904" s="99"/>
      <c r="V904" s="99"/>
      <c r="W904" s="99"/>
      <c r="X904" s="99"/>
      <c r="Y904" s="99"/>
      <c r="Z904" s="99"/>
    </row>
    <row r="905" spans="1:26" ht="15.75" customHeight="1" x14ac:dyDescent="0.3">
      <c r="A905" s="99"/>
      <c r="B905" s="99"/>
      <c r="C905" s="99"/>
      <c r="D905" s="99"/>
      <c r="E905" s="99"/>
      <c r="F905" s="99"/>
      <c r="G905" s="99"/>
      <c r="H905" s="99"/>
      <c r="I905" s="99"/>
      <c r="J905" s="99"/>
      <c r="K905" s="99"/>
      <c r="L905" s="99"/>
      <c r="M905" s="99"/>
      <c r="N905" s="99"/>
      <c r="O905" s="99"/>
      <c r="P905" s="99"/>
      <c r="Q905" s="99"/>
      <c r="R905" s="99"/>
      <c r="S905" s="99"/>
      <c r="T905" s="99"/>
      <c r="U905" s="99"/>
      <c r="V905" s="99"/>
      <c r="W905" s="99"/>
      <c r="X905" s="99"/>
      <c r="Y905" s="99"/>
      <c r="Z905" s="99"/>
    </row>
    <row r="906" spans="1:26" ht="15.75" customHeight="1" x14ac:dyDescent="0.3">
      <c r="A906" s="99"/>
      <c r="B906" s="99"/>
      <c r="C906" s="99"/>
      <c r="D906" s="99"/>
      <c r="E906" s="99"/>
      <c r="F906" s="99"/>
      <c r="G906" s="99"/>
      <c r="H906" s="99"/>
      <c r="I906" s="99"/>
      <c r="J906" s="99"/>
      <c r="K906" s="99"/>
      <c r="L906" s="99"/>
      <c r="M906" s="99"/>
      <c r="N906" s="99"/>
      <c r="O906" s="99"/>
      <c r="P906" s="99"/>
      <c r="Q906" s="99"/>
      <c r="R906" s="99"/>
      <c r="S906" s="99"/>
      <c r="T906" s="99"/>
      <c r="U906" s="99"/>
      <c r="V906" s="99"/>
      <c r="W906" s="99"/>
      <c r="X906" s="99"/>
      <c r="Y906" s="99"/>
      <c r="Z906" s="99"/>
    </row>
    <row r="907" spans="1:26" ht="15.75" customHeight="1" x14ac:dyDescent="0.3">
      <c r="A907" s="99"/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  <c r="P907" s="99"/>
      <c r="Q907" s="99"/>
      <c r="R907" s="99"/>
      <c r="S907" s="99"/>
      <c r="T907" s="99"/>
      <c r="U907" s="99"/>
      <c r="V907" s="99"/>
      <c r="W907" s="99"/>
      <c r="X907" s="99"/>
      <c r="Y907" s="99"/>
      <c r="Z907" s="99"/>
    </row>
    <row r="908" spans="1:26" ht="15.75" customHeight="1" x14ac:dyDescent="0.3">
      <c r="A908" s="99"/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  <c r="P908" s="99"/>
      <c r="Q908" s="99"/>
      <c r="R908" s="99"/>
      <c r="S908" s="99"/>
      <c r="T908" s="99"/>
      <c r="U908" s="99"/>
      <c r="V908" s="99"/>
      <c r="W908" s="99"/>
      <c r="X908" s="99"/>
      <c r="Y908" s="99"/>
      <c r="Z908" s="99"/>
    </row>
    <row r="909" spans="1:26" ht="15.75" customHeight="1" x14ac:dyDescent="0.3">
      <c r="A909" s="99"/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  <c r="P909" s="99"/>
      <c r="Q909" s="99"/>
      <c r="R909" s="99"/>
      <c r="S909" s="99"/>
      <c r="T909" s="99"/>
      <c r="U909" s="99"/>
      <c r="V909" s="99"/>
      <c r="W909" s="99"/>
      <c r="X909" s="99"/>
      <c r="Y909" s="99"/>
      <c r="Z909" s="99"/>
    </row>
    <row r="910" spans="1:26" ht="15.75" customHeight="1" x14ac:dyDescent="0.3">
      <c r="A910" s="99"/>
      <c r="B910" s="99"/>
      <c r="C910" s="99"/>
      <c r="D910" s="99"/>
      <c r="E910" s="99"/>
      <c r="F910" s="99"/>
      <c r="G910" s="99"/>
      <c r="H910" s="99"/>
      <c r="I910" s="99"/>
      <c r="J910" s="99"/>
      <c r="K910" s="99"/>
      <c r="L910" s="99"/>
      <c r="M910" s="99"/>
      <c r="N910" s="99"/>
      <c r="O910" s="99"/>
      <c r="P910" s="99"/>
      <c r="Q910" s="99"/>
      <c r="R910" s="99"/>
      <c r="S910" s="99"/>
      <c r="T910" s="99"/>
      <c r="U910" s="99"/>
      <c r="V910" s="99"/>
      <c r="W910" s="99"/>
      <c r="X910" s="99"/>
      <c r="Y910" s="99"/>
      <c r="Z910" s="99"/>
    </row>
    <row r="911" spans="1:26" ht="15.75" customHeight="1" x14ac:dyDescent="0.3">
      <c r="A911" s="99"/>
      <c r="B911" s="99"/>
      <c r="C911" s="99"/>
      <c r="D911" s="99"/>
      <c r="E911" s="99"/>
      <c r="F911" s="99"/>
      <c r="G911" s="99"/>
      <c r="H911" s="99"/>
      <c r="I911" s="99"/>
      <c r="J911" s="99"/>
      <c r="K911" s="99"/>
      <c r="L911" s="99"/>
      <c r="M911" s="99"/>
      <c r="N911" s="99"/>
      <c r="O911" s="99"/>
      <c r="P911" s="99"/>
      <c r="Q911" s="99"/>
      <c r="R911" s="99"/>
      <c r="S911" s="99"/>
      <c r="T911" s="99"/>
      <c r="U911" s="99"/>
      <c r="V911" s="99"/>
      <c r="W911" s="99"/>
      <c r="X911" s="99"/>
      <c r="Y911" s="99"/>
      <c r="Z911" s="99"/>
    </row>
    <row r="912" spans="1:26" ht="15.75" customHeight="1" x14ac:dyDescent="0.3">
      <c r="A912" s="99"/>
      <c r="B912" s="99"/>
      <c r="C912" s="99"/>
      <c r="D912" s="99"/>
      <c r="E912" s="99"/>
      <c r="F912" s="99"/>
      <c r="G912" s="99"/>
      <c r="H912" s="99"/>
      <c r="I912" s="99"/>
      <c r="J912" s="99"/>
      <c r="K912" s="99"/>
      <c r="L912" s="99"/>
      <c r="M912" s="99"/>
      <c r="N912" s="99"/>
      <c r="O912" s="99"/>
      <c r="P912" s="99"/>
      <c r="Q912" s="99"/>
      <c r="R912" s="99"/>
      <c r="S912" s="99"/>
      <c r="T912" s="99"/>
      <c r="U912" s="99"/>
      <c r="V912" s="99"/>
      <c r="W912" s="99"/>
      <c r="X912" s="99"/>
      <c r="Y912" s="99"/>
      <c r="Z912" s="99"/>
    </row>
    <row r="913" spans="1:26" ht="15.75" customHeight="1" x14ac:dyDescent="0.3">
      <c r="A913" s="99"/>
      <c r="B913" s="99"/>
      <c r="C913" s="99"/>
      <c r="D913" s="99"/>
      <c r="E913" s="99"/>
      <c r="F913" s="99"/>
      <c r="G913" s="99"/>
      <c r="H913" s="99"/>
      <c r="I913" s="99"/>
      <c r="J913" s="99"/>
      <c r="K913" s="99"/>
      <c r="L913" s="99"/>
      <c r="M913" s="99"/>
      <c r="N913" s="99"/>
      <c r="O913" s="99"/>
      <c r="P913" s="99"/>
      <c r="Q913" s="99"/>
      <c r="R913" s="99"/>
      <c r="S913" s="99"/>
      <c r="T913" s="99"/>
      <c r="U913" s="99"/>
      <c r="V913" s="99"/>
      <c r="W913" s="99"/>
      <c r="X913" s="99"/>
      <c r="Y913" s="99"/>
      <c r="Z913" s="99"/>
    </row>
    <row r="914" spans="1:26" ht="15.75" customHeight="1" x14ac:dyDescent="0.3">
      <c r="A914" s="99"/>
      <c r="B914" s="99"/>
      <c r="C914" s="99"/>
      <c r="D914" s="99"/>
      <c r="E914" s="99"/>
      <c r="F914" s="99"/>
      <c r="G914" s="99"/>
      <c r="H914" s="99"/>
      <c r="I914" s="99"/>
      <c r="J914" s="99"/>
      <c r="K914" s="99"/>
      <c r="L914" s="99"/>
      <c r="M914" s="99"/>
      <c r="N914" s="99"/>
      <c r="O914" s="99"/>
      <c r="P914" s="99"/>
      <c r="Q914" s="99"/>
      <c r="R914" s="99"/>
      <c r="S914" s="99"/>
      <c r="T914" s="99"/>
      <c r="U914" s="99"/>
      <c r="V914" s="99"/>
      <c r="W914" s="99"/>
      <c r="X914" s="99"/>
      <c r="Y914" s="99"/>
      <c r="Z914" s="99"/>
    </row>
    <row r="915" spans="1:26" ht="15.75" customHeight="1" x14ac:dyDescent="0.3">
      <c r="A915" s="99"/>
      <c r="B915" s="99"/>
      <c r="C915" s="99"/>
      <c r="D915" s="99"/>
      <c r="E915" s="99"/>
      <c r="F915" s="99"/>
      <c r="G915" s="99"/>
      <c r="H915" s="99"/>
      <c r="I915" s="99"/>
      <c r="J915" s="99"/>
      <c r="K915" s="99"/>
      <c r="L915" s="99"/>
      <c r="M915" s="99"/>
      <c r="N915" s="99"/>
      <c r="O915" s="99"/>
      <c r="P915" s="99"/>
      <c r="Q915" s="99"/>
      <c r="R915" s="99"/>
      <c r="S915" s="99"/>
      <c r="T915" s="99"/>
      <c r="U915" s="99"/>
      <c r="V915" s="99"/>
      <c r="W915" s="99"/>
      <c r="X915" s="99"/>
      <c r="Y915" s="99"/>
      <c r="Z915" s="99"/>
    </row>
    <row r="916" spans="1:26" ht="15.75" customHeight="1" x14ac:dyDescent="0.3">
      <c r="A916" s="99"/>
      <c r="B916" s="99"/>
      <c r="C916" s="99"/>
      <c r="D916" s="99"/>
      <c r="E916" s="99"/>
      <c r="F916" s="99"/>
      <c r="G916" s="99"/>
      <c r="H916" s="99"/>
      <c r="I916" s="99"/>
      <c r="J916" s="99"/>
      <c r="K916" s="99"/>
      <c r="L916" s="99"/>
      <c r="M916" s="99"/>
      <c r="N916" s="99"/>
      <c r="O916" s="99"/>
      <c r="P916" s="99"/>
      <c r="Q916" s="99"/>
      <c r="R916" s="99"/>
      <c r="S916" s="99"/>
      <c r="T916" s="99"/>
      <c r="U916" s="99"/>
      <c r="V916" s="99"/>
      <c r="W916" s="99"/>
      <c r="X916" s="99"/>
      <c r="Y916" s="99"/>
      <c r="Z916" s="99"/>
    </row>
    <row r="917" spans="1:26" ht="15.75" customHeight="1" x14ac:dyDescent="0.3">
      <c r="A917" s="99"/>
      <c r="B917" s="99"/>
      <c r="C917" s="99"/>
      <c r="D917" s="99"/>
      <c r="E917" s="99"/>
      <c r="F917" s="99"/>
      <c r="G917" s="99"/>
      <c r="H917" s="99"/>
      <c r="I917" s="99"/>
      <c r="J917" s="99"/>
      <c r="K917" s="99"/>
      <c r="L917" s="99"/>
      <c r="M917" s="99"/>
      <c r="N917" s="99"/>
      <c r="O917" s="99"/>
      <c r="P917" s="99"/>
      <c r="Q917" s="99"/>
      <c r="R917" s="99"/>
      <c r="S917" s="99"/>
      <c r="T917" s="99"/>
      <c r="U917" s="99"/>
      <c r="V917" s="99"/>
      <c r="W917" s="99"/>
      <c r="X917" s="99"/>
      <c r="Y917" s="99"/>
      <c r="Z917" s="99"/>
    </row>
    <row r="918" spans="1:26" ht="15.75" customHeight="1" x14ac:dyDescent="0.3">
      <c r="A918" s="99"/>
      <c r="B918" s="99"/>
      <c r="C918" s="99"/>
      <c r="D918" s="99"/>
      <c r="E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Q918" s="99"/>
      <c r="R918" s="99"/>
      <c r="S918" s="99"/>
      <c r="T918" s="99"/>
      <c r="U918" s="99"/>
      <c r="V918" s="99"/>
      <c r="W918" s="99"/>
      <c r="X918" s="99"/>
      <c r="Y918" s="99"/>
      <c r="Z918" s="99"/>
    </row>
    <row r="919" spans="1:26" ht="15.75" customHeight="1" x14ac:dyDescent="0.3">
      <c r="A919" s="99"/>
      <c r="B919" s="99"/>
      <c r="C919" s="99"/>
      <c r="D919" s="99"/>
      <c r="E919" s="99"/>
      <c r="F919" s="99"/>
      <c r="G919" s="99"/>
      <c r="H919" s="99"/>
      <c r="I919" s="99"/>
      <c r="J919" s="99"/>
      <c r="K919" s="99"/>
      <c r="L919" s="99"/>
      <c r="M919" s="99"/>
      <c r="N919" s="99"/>
      <c r="O919" s="99"/>
      <c r="P919" s="99"/>
      <c r="Q919" s="99"/>
      <c r="R919" s="99"/>
      <c r="S919" s="99"/>
      <c r="T919" s="99"/>
      <c r="U919" s="99"/>
      <c r="V919" s="99"/>
      <c r="W919" s="99"/>
      <c r="X919" s="99"/>
      <c r="Y919" s="99"/>
      <c r="Z919" s="99"/>
    </row>
    <row r="920" spans="1:26" ht="15.75" customHeight="1" x14ac:dyDescent="0.3">
      <c r="A920" s="99"/>
      <c r="B920" s="99"/>
      <c r="C920" s="99"/>
      <c r="D920" s="99"/>
      <c r="E920" s="99"/>
      <c r="F920" s="99"/>
      <c r="G920" s="99"/>
      <c r="H920" s="99"/>
      <c r="I920" s="99"/>
      <c r="J920" s="99"/>
      <c r="K920" s="99"/>
      <c r="L920" s="99"/>
      <c r="M920" s="99"/>
      <c r="N920" s="99"/>
      <c r="O920" s="99"/>
      <c r="P920" s="99"/>
      <c r="Q920" s="99"/>
      <c r="R920" s="99"/>
      <c r="S920" s="99"/>
      <c r="T920" s="99"/>
      <c r="U920" s="99"/>
      <c r="V920" s="99"/>
      <c r="W920" s="99"/>
      <c r="X920" s="99"/>
      <c r="Y920" s="99"/>
      <c r="Z920" s="99"/>
    </row>
    <row r="921" spans="1:26" ht="15.75" customHeight="1" x14ac:dyDescent="0.3">
      <c r="A921" s="99"/>
      <c r="B921" s="99"/>
      <c r="C921" s="99"/>
      <c r="D921" s="99"/>
      <c r="E921" s="99"/>
      <c r="F921" s="99"/>
      <c r="G921" s="99"/>
      <c r="H921" s="99"/>
      <c r="I921" s="99"/>
      <c r="J921" s="99"/>
      <c r="K921" s="99"/>
      <c r="L921" s="99"/>
      <c r="M921" s="99"/>
      <c r="N921" s="99"/>
      <c r="O921" s="99"/>
      <c r="P921" s="99"/>
      <c r="Q921" s="99"/>
      <c r="R921" s="99"/>
      <c r="S921" s="99"/>
      <c r="T921" s="99"/>
      <c r="U921" s="99"/>
      <c r="V921" s="99"/>
      <c r="W921" s="99"/>
      <c r="X921" s="99"/>
      <c r="Y921" s="99"/>
      <c r="Z921" s="99"/>
    </row>
    <row r="922" spans="1:26" ht="15.75" customHeight="1" x14ac:dyDescent="0.3">
      <c r="A922" s="99"/>
      <c r="B922" s="99"/>
      <c r="C922" s="99"/>
      <c r="D922" s="99"/>
      <c r="E922" s="99"/>
      <c r="F922" s="99"/>
      <c r="G922" s="99"/>
      <c r="H922" s="99"/>
      <c r="I922" s="99"/>
      <c r="J922" s="99"/>
      <c r="K922" s="99"/>
      <c r="L922" s="99"/>
      <c r="M922" s="99"/>
      <c r="N922" s="99"/>
      <c r="O922" s="99"/>
      <c r="P922" s="99"/>
      <c r="Q922" s="99"/>
      <c r="R922" s="99"/>
      <c r="S922" s="99"/>
      <c r="T922" s="99"/>
      <c r="U922" s="99"/>
      <c r="V922" s="99"/>
      <c r="W922" s="99"/>
      <c r="X922" s="99"/>
      <c r="Y922" s="99"/>
      <c r="Z922" s="99"/>
    </row>
    <row r="923" spans="1:26" ht="15.75" customHeight="1" x14ac:dyDescent="0.3">
      <c r="A923" s="99"/>
      <c r="B923" s="99"/>
      <c r="C923" s="99"/>
      <c r="D923" s="99"/>
      <c r="E923" s="99"/>
      <c r="F923" s="99"/>
      <c r="G923" s="99"/>
      <c r="H923" s="99"/>
      <c r="I923" s="99"/>
      <c r="J923" s="99"/>
      <c r="K923" s="99"/>
      <c r="L923" s="99"/>
      <c r="M923" s="99"/>
      <c r="N923" s="99"/>
      <c r="O923" s="99"/>
      <c r="P923" s="99"/>
      <c r="Q923" s="99"/>
      <c r="R923" s="99"/>
      <c r="S923" s="99"/>
      <c r="T923" s="99"/>
      <c r="U923" s="99"/>
      <c r="V923" s="99"/>
      <c r="W923" s="99"/>
      <c r="X923" s="99"/>
      <c r="Y923" s="99"/>
      <c r="Z923" s="99"/>
    </row>
    <row r="924" spans="1:26" ht="15.75" customHeight="1" x14ac:dyDescent="0.3">
      <c r="A924" s="99"/>
      <c r="B924" s="99"/>
      <c r="C924" s="99"/>
      <c r="D924" s="99"/>
      <c r="E924" s="99"/>
      <c r="F924" s="99"/>
      <c r="G924" s="99"/>
      <c r="H924" s="99"/>
      <c r="I924" s="99"/>
      <c r="J924" s="99"/>
      <c r="K924" s="99"/>
      <c r="L924" s="99"/>
      <c r="M924" s="99"/>
      <c r="N924" s="99"/>
      <c r="O924" s="99"/>
      <c r="P924" s="99"/>
      <c r="Q924" s="99"/>
      <c r="R924" s="99"/>
      <c r="S924" s="99"/>
      <c r="T924" s="99"/>
      <c r="U924" s="99"/>
      <c r="V924" s="99"/>
      <c r="W924" s="99"/>
      <c r="X924" s="99"/>
      <c r="Y924" s="99"/>
      <c r="Z924" s="99"/>
    </row>
    <row r="925" spans="1:26" ht="15.75" customHeight="1" x14ac:dyDescent="0.3">
      <c r="A925" s="99"/>
      <c r="B925" s="99"/>
      <c r="C925" s="99"/>
      <c r="D925" s="99"/>
      <c r="E925" s="99"/>
      <c r="F925" s="99"/>
      <c r="G925" s="99"/>
      <c r="H925" s="99"/>
      <c r="I925" s="99"/>
      <c r="J925" s="99"/>
      <c r="K925" s="99"/>
      <c r="L925" s="99"/>
      <c r="M925" s="99"/>
      <c r="N925" s="99"/>
      <c r="O925" s="99"/>
      <c r="P925" s="99"/>
      <c r="Q925" s="99"/>
      <c r="R925" s="99"/>
      <c r="S925" s="99"/>
      <c r="T925" s="99"/>
      <c r="U925" s="99"/>
      <c r="V925" s="99"/>
      <c r="W925" s="99"/>
      <c r="X925" s="99"/>
      <c r="Y925" s="99"/>
      <c r="Z925" s="99"/>
    </row>
    <row r="926" spans="1:26" ht="15.75" customHeight="1" x14ac:dyDescent="0.3">
      <c r="A926" s="99"/>
      <c r="B926" s="99"/>
      <c r="C926" s="99"/>
      <c r="D926" s="99"/>
      <c r="E926" s="99"/>
      <c r="F926" s="99"/>
      <c r="G926" s="99"/>
      <c r="H926" s="99"/>
      <c r="I926" s="99"/>
      <c r="J926" s="99"/>
      <c r="K926" s="99"/>
      <c r="L926" s="99"/>
      <c r="M926" s="99"/>
      <c r="N926" s="99"/>
      <c r="O926" s="99"/>
      <c r="P926" s="99"/>
      <c r="Q926" s="99"/>
      <c r="R926" s="99"/>
      <c r="S926" s="99"/>
      <c r="T926" s="99"/>
      <c r="U926" s="99"/>
      <c r="V926" s="99"/>
      <c r="W926" s="99"/>
      <c r="X926" s="99"/>
      <c r="Y926" s="99"/>
      <c r="Z926" s="99"/>
    </row>
    <row r="927" spans="1:26" ht="15.75" customHeight="1" x14ac:dyDescent="0.3">
      <c r="A927" s="99"/>
      <c r="B927" s="99"/>
      <c r="C927" s="99"/>
      <c r="D927" s="99"/>
      <c r="E927" s="99"/>
      <c r="F927" s="99"/>
      <c r="G927" s="99"/>
      <c r="H927" s="99"/>
      <c r="I927" s="99"/>
      <c r="J927" s="99"/>
      <c r="K927" s="99"/>
      <c r="L927" s="99"/>
      <c r="M927" s="99"/>
      <c r="N927" s="99"/>
      <c r="O927" s="99"/>
      <c r="P927" s="99"/>
      <c r="Q927" s="99"/>
      <c r="R927" s="99"/>
      <c r="S927" s="99"/>
      <c r="T927" s="99"/>
      <c r="U927" s="99"/>
      <c r="V927" s="99"/>
      <c r="W927" s="99"/>
      <c r="X927" s="99"/>
      <c r="Y927" s="99"/>
      <c r="Z927" s="99"/>
    </row>
    <row r="928" spans="1:26" ht="15.75" customHeight="1" x14ac:dyDescent="0.3">
      <c r="A928" s="99"/>
      <c r="B928" s="99"/>
      <c r="C928" s="99"/>
      <c r="D928" s="99"/>
      <c r="E928" s="99"/>
      <c r="F928" s="99"/>
      <c r="G928" s="99"/>
      <c r="H928" s="99"/>
      <c r="I928" s="99"/>
      <c r="J928" s="99"/>
      <c r="K928" s="99"/>
      <c r="L928" s="99"/>
      <c r="M928" s="99"/>
      <c r="N928" s="99"/>
      <c r="O928" s="99"/>
      <c r="P928" s="99"/>
      <c r="Q928" s="99"/>
      <c r="R928" s="99"/>
      <c r="S928" s="99"/>
      <c r="T928" s="99"/>
      <c r="U928" s="99"/>
      <c r="V928" s="99"/>
      <c r="W928" s="99"/>
      <c r="X928" s="99"/>
      <c r="Y928" s="99"/>
      <c r="Z928" s="99"/>
    </row>
    <row r="929" spans="1:26" ht="15.75" customHeight="1" x14ac:dyDescent="0.3">
      <c r="A929" s="99"/>
      <c r="B929" s="99"/>
      <c r="C929" s="99"/>
      <c r="D929" s="99"/>
      <c r="E929" s="99"/>
      <c r="F929" s="99"/>
      <c r="G929" s="99"/>
      <c r="H929" s="99"/>
      <c r="I929" s="99"/>
      <c r="J929" s="99"/>
      <c r="K929" s="99"/>
      <c r="L929" s="99"/>
      <c r="M929" s="99"/>
      <c r="N929" s="99"/>
      <c r="O929" s="99"/>
      <c r="P929" s="99"/>
      <c r="Q929" s="99"/>
      <c r="R929" s="99"/>
      <c r="S929" s="99"/>
      <c r="T929" s="99"/>
      <c r="U929" s="99"/>
      <c r="V929" s="99"/>
      <c r="W929" s="99"/>
      <c r="X929" s="99"/>
      <c r="Y929" s="99"/>
      <c r="Z929" s="99"/>
    </row>
    <row r="930" spans="1:26" ht="15.75" customHeight="1" x14ac:dyDescent="0.3">
      <c r="A930" s="99"/>
      <c r="B930" s="99"/>
      <c r="C930" s="99"/>
      <c r="D930" s="99"/>
      <c r="E930" s="99"/>
      <c r="F930" s="99"/>
      <c r="G930" s="99"/>
      <c r="H930" s="99"/>
      <c r="I930" s="99"/>
      <c r="J930" s="99"/>
      <c r="K930" s="99"/>
      <c r="L930" s="99"/>
      <c r="M930" s="99"/>
      <c r="N930" s="99"/>
      <c r="O930" s="99"/>
      <c r="P930" s="99"/>
      <c r="Q930" s="99"/>
      <c r="R930" s="99"/>
      <c r="S930" s="99"/>
      <c r="T930" s="99"/>
      <c r="U930" s="99"/>
      <c r="V930" s="99"/>
      <c r="W930" s="99"/>
      <c r="X930" s="99"/>
      <c r="Y930" s="99"/>
      <c r="Z930" s="99"/>
    </row>
    <row r="931" spans="1:26" ht="15.75" customHeight="1" x14ac:dyDescent="0.3">
      <c r="A931" s="99"/>
      <c r="B931" s="99"/>
      <c r="C931" s="99"/>
      <c r="D931" s="99"/>
      <c r="E931" s="99"/>
      <c r="F931" s="99"/>
      <c r="G931" s="99"/>
      <c r="H931" s="99"/>
      <c r="I931" s="99"/>
      <c r="J931" s="99"/>
      <c r="K931" s="99"/>
      <c r="L931" s="99"/>
      <c r="M931" s="99"/>
      <c r="N931" s="99"/>
      <c r="O931" s="99"/>
      <c r="P931" s="99"/>
      <c r="Q931" s="99"/>
      <c r="R931" s="99"/>
      <c r="S931" s="99"/>
      <c r="T931" s="99"/>
      <c r="U931" s="99"/>
      <c r="V931" s="99"/>
      <c r="W931" s="99"/>
      <c r="X931" s="99"/>
      <c r="Y931" s="99"/>
      <c r="Z931" s="99"/>
    </row>
    <row r="932" spans="1:26" ht="15.75" customHeight="1" x14ac:dyDescent="0.3">
      <c r="A932" s="99"/>
      <c r="B932" s="99"/>
      <c r="C932" s="99"/>
      <c r="D932" s="99"/>
      <c r="E932" s="99"/>
      <c r="F932" s="99"/>
      <c r="G932" s="99"/>
      <c r="H932" s="99"/>
      <c r="I932" s="99"/>
      <c r="J932" s="99"/>
      <c r="K932" s="99"/>
      <c r="L932" s="99"/>
      <c r="M932" s="99"/>
      <c r="N932" s="99"/>
      <c r="O932" s="99"/>
      <c r="P932" s="99"/>
      <c r="Q932" s="99"/>
      <c r="R932" s="99"/>
      <c r="S932" s="99"/>
      <c r="T932" s="99"/>
      <c r="U932" s="99"/>
      <c r="V932" s="99"/>
      <c r="W932" s="99"/>
      <c r="X932" s="99"/>
      <c r="Y932" s="99"/>
      <c r="Z932" s="99"/>
    </row>
    <row r="933" spans="1:26" ht="15.75" customHeight="1" x14ac:dyDescent="0.3">
      <c r="A933" s="99"/>
      <c r="B933" s="99"/>
      <c r="C933" s="99"/>
      <c r="D933" s="99"/>
      <c r="E933" s="99"/>
      <c r="F933" s="99"/>
      <c r="G933" s="99"/>
      <c r="H933" s="99"/>
      <c r="I933" s="99"/>
      <c r="J933" s="99"/>
      <c r="K933" s="99"/>
      <c r="L933" s="99"/>
      <c r="M933" s="99"/>
      <c r="N933" s="99"/>
      <c r="O933" s="99"/>
      <c r="P933" s="99"/>
      <c r="Q933" s="99"/>
      <c r="R933" s="99"/>
      <c r="S933" s="99"/>
      <c r="T933" s="99"/>
      <c r="U933" s="99"/>
      <c r="V933" s="99"/>
      <c r="W933" s="99"/>
      <c r="X933" s="99"/>
      <c r="Y933" s="99"/>
      <c r="Z933" s="99"/>
    </row>
    <row r="934" spans="1:26" ht="15.75" customHeight="1" x14ac:dyDescent="0.3">
      <c r="A934" s="99"/>
      <c r="B934" s="99"/>
      <c r="C934" s="99"/>
      <c r="D934" s="99"/>
      <c r="E934" s="99"/>
      <c r="F934" s="99"/>
      <c r="G934" s="99"/>
      <c r="H934" s="99"/>
      <c r="I934" s="99"/>
      <c r="J934" s="99"/>
      <c r="K934" s="99"/>
      <c r="L934" s="99"/>
      <c r="M934" s="99"/>
      <c r="N934" s="99"/>
      <c r="O934" s="99"/>
      <c r="P934" s="99"/>
      <c r="Q934" s="99"/>
      <c r="R934" s="99"/>
      <c r="S934" s="99"/>
      <c r="T934" s="99"/>
      <c r="U934" s="99"/>
      <c r="V934" s="99"/>
      <c r="W934" s="99"/>
      <c r="X934" s="99"/>
      <c r="Y934" s="99"/>
      <c r="Z934" s="99"/>
    </row>
    <row r="935" spans="1:26" ht="15.75" customHeight="1" x14ac:dyDescent="0.3">
      <c r="A935" s="99"/>
      <c r="B935" s="99"/>
      <c r="C935" s="99"/>
      <c r="D935" s="99"/>
      <c r="E935" s="99"/>
      <c r="F935" s="99"/>
      <c r="G935" s="99"/>
      <c r="H935" s="99"/>
      <c r="I935" s="99"/>
      <c r="J935" s="99"/>
      <c r="K935" s="99"/>
      <c r="L935" s="99"/>
      <c r="M935" s="99"/>
      <c r="N935" s="99"/>
      <c r="O935" s="99"/>
      <c r="P935" s="99"/>
      <c r="Q935" s="99"/>
      <c r="R935" s="99"/>
      <c r="S935" s="99"/>
      <c r="T935" s="99"/>
      <c r="U935" s="99"/>
      <c r="V935" s="99"/>
      <c r="W935" s="99"/>
      <c r="X935" s="99"/>
      <c r="Y935" s="99"/>
      <c r="Z935" s="99"/>
    </row>
    <row r="936" spans="1:26" ht="15.75" customHeight="1" x14ac:dyDescent="0.3">
      <c r="A936" s="99"/>
      <c r="B936" s="99"/>
      <c r="C936" s="99"/>
      <c r="D936" s="99"/>
      <c r="E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Q936" s="99"/>
      <c r="R936" s="99"/>
      <c r="S936" s="99"/>
      <c r="T936" s="99"/>
      <c r="U936" s="99"/>
      <c r="V936" s="99"/>
      <c r="W936" s="99"/>
      <c r="X936" s="99"/>
      <c r="Y936" s="99"/>
      <c r="Z936" s="99"/>
    </row>
    <row r="937" spans="1:26" ht="15.75" customHeight="1" x14ac:dyDescent="0.3">
      <c r="A937" s="99"/>
      <c r="B937" s="99"/>
      <c r="C937" s="99"/>
      <c r="D937" s="99"/>
      <c r="E937" s="99"/>
      <c r="F937" s="99"/>
      <c r="G937" s="99"/>
      <c r="H937" s="99"/>
      <c r="I937" s="99"/>
      <c r="J937" s="99"/>
      <c r="K937" s="99"/>
      <c r="L937" s="99"/>
      <c r="M937" s="99"/>
      <c r="N937" s="99"/>
      <c r="O937" s="99"/>
      <c r="P937" s="99"/>
      <c r="Q937" s="99"/>
      <c r="R937" s="99"/>
      <c r="S937" s="99"/>
      <c r="T937" s="99"/>
      <c r="U937" s="99"/>
      <c r="V937" s="99"/>
      <c r="W937" s="99"/>
      <c r="X937" s="99"/>
      <c r="Y937" s="99"/>
      <c r="Z937" s="99"/>
    </row>
    <row r="938" spans="1:26" ht="15.75" customHeight="1" x14ac:dyDescent="0.3">
      <c r="A938" s="99"/>
      <c r="B938" s="99"/>
      <c r="C938" s="99"/>
      <c r="D938" s="99"/>
      <c r="E938" s="99"/>
      <c r="F938" s="99"/>
      <c r="G938" s="99"/>
      <c r="H938" s="99"/>
      <c r="I938" s="99"/>
      <c r="J938" s="99"/>
      <c r="K938" s="99"/>
      <c r="L938" s="99"/>
      <c r="M938" s="99"/>
      <c r="N938" s="99"/>
      <c r="O938" s="99"/>
      <c r="P938" s="99"/>
      <c r="Q938" s="99"/>
      <c r="R938" s="99"/>
      <c r="S938" s="99"/>
      <c r="T938" s="99"/>
      <c r="U938" s="99"/>
      <c r="V938" s="99"/>
      <c r="W938" s="99"/>
      <c r="X938" s="99"/>
      <c r="Y938" s="99"/>
      <c r="Z938" s="99"/>
    </row>
    <row r="939" spans="1:26" ht="15.75" customHeight="1" x14ac:dyDescent="0.3">
      <c r="A939" s="99"/>
      <c r="B939" s="99"/>
      <c r="C939" s="99"/>
      <c r="D939" s="99"/>
      <c r="E939" s="99"/>
      <c r="F939" s="99"/>
      <c r="G939" s="99"/>
      <c r="H939" s="99"/>
      <c r="I939" s="99"/>
      <c r="J939" s="99"/>
      <c r="K939" s="99"/>
      <c r="L939" s="99"/>
      <c r="M939" s="99"/>
      <c r="N939" s="99"/>
      <c r="O939" s="99"/>
      <c r="P939" s="99"/>
      <c r="Q939" s="99"/>
      <c r="R939" s="99"/>
      <c r="S939" s="99"/>
      <c r="T939" s="99"/>
      <c r="U939" s="99"/>
      <c r="V939" s="99"/>
      <c r="W939" s="99"/>
      <c r="X939" s="99"/>
      <c r="Y939" s="99"/>
      <c r="Z939" s="99"/>
    </row>
    <row r="940" spans="1:26" ht="15.75" customHeight="1" x14ac:dyDescent="0.3">
      <c r="A940" s="99"/>
      <c r="B940" s="99"/>
      <c r="C940" s="99"/>
      <c r="D940" s="99"/>
      <c r="E940" s="99"/>
      <c r="F940" s="99"/>
      <c r="G940" s="99"/>
      <c r="H940" s="99"/>
      <c r="I940" s="99"/>
      <c r="J940" s="99"/>
      <c r="K940" s="99"/>
      <c r="L940" s="99"/>
      <c r="M940" s="99"/>
      <c r="N940" s="99"/>
      <c r="O940" s="99"/>
      <c r="P940" s="99"/>
      <c r="Q940" s="99"/>
      <c r="R940" s="99"/>
      <c r="S940" s="99"/>
      <c r="T940" s="99"/>
      <c r="U940" s="99"/>
      <c r="V940" s="99"/>
      <c r="W940" s="99"/>
      <c r="X940" s="99"/>
      <c r="Y940" s="99"/>
      <c r="Z940" s="99"/>
    </row>
    <row r="941" spans="1:26" ht="15.75" customHeight="1" x14ac:dyDescent="0.3">
      <c r="A941" s="99"/>
      <c r="B941" s="99"/>
      <c r="C941" s="99"/>
      <c r="D941" s="99"/>
      <c r="E941" s="99"/>
      <c r="F941" s="99"/>
      <c r="G941" s="99"/>
      <c r="H941" s="99"/>
      <c r="I941" s="99"/>
      <c r="J941" s="99"/>
      <c r="K941" s="99"/>
      <c r="L941" s="99"/>
      <c r="M941" s="99"/>
      <c r="N941" s="99"/>
      <c r="O941" s="99"/>
      <c r="P941" s="99"/>
      <c r="Q941" s="99"/>
      <c r="R941" s="99"/>
      <c r="S941" s="99"/>
      <c r="T941" s="99"/>
      <c r="U941" s="99"/>
      <c r="V941" s="99"/>
      <c r="W941" s="99"/>
      <c r="X941" s="99"/>
      <c r="Y941" s="99"/>
      <c r="Z941" s="99"/>
    </row>
    <row r="942" spans="1:26" ht="15.75" customHeight="1" x14ac:dyDescent="0.3">
      <c r="A942" s="99"/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Q942" s="99"/>
      <c r="R942" s="99"/>
      <c r="S942" s="99"/>
      <c r="T942" s="99"/>
      <c r="U942" s="99"/>
      <c r="V942" s="99"/>
      <c r="W942" s="99"/>
      <c r="X942" s="99"/>
      <c r="Y942" s="99"/>
      <c r="Z942" s="99"/>
    </row>
    <row r="943" spans="1:26" ht="15.75" customHeight="1" x14ac:dyDescent="0.3">
      <c r="A943" s="99"/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Q943" s="99"/>
      <c r="R943" s="99"/>
      <c r="S943" s="99"/>
      <c r="T943" s="99"/>
      <c r="U943" s="99"/>
      <c r="V943" s="99"/>
      <c r="W943" s="99"/>
      <c r="X943" s="99"/>
      <c r="Y943" s="99"/>
      <c r="Z943" s="99"/>
    </row>
    <row r="944" spans="1:26" ht="15.75" customHeight="1" x14ac:dyDescent="0.3">
      <c r="A944" s="99"/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  <c r="P944" s="99"/>
      <c r="Q944" s="99"/>
      <c r="R944" s="99"/>
      <c r="S944" s="99"/>
      <c r="T944" s="99"/>
      <c r="U944" s="99"/>
      <c r="V944" s="99"/>
      <c r="W944" s="99"/>
      <c r="X944" s="99"/>
      <c r="Y944" s="99"/>
      <c r="Z944" s="99"/>
    </row>
    <row r="945" spans="1:26" ht="15.75" customHeight="1" x14ac:dyDescent="0.3">
      <c r="A945" s="99"/>
      <c r="B945" s="99"/>
      <c r="C945" s="99"/>
      <c r="D945" s="99"/>
      <c r="E945" s="99"/>
      <c r="F945" s="99"/>
      <c r="G945" s="99"/>
      <c r="H945" s="99"/>
      <c r="I945" s="99"/>
      <c r="J945" s="99"/>
      <c r="K945" s="99"/>
      <c r="L945" s="99"/>
      <c r="M945" s="99"/>
      <c r="N945" s="99"/>
      <c r="O945" s="99"/>
      <c r="P945" s="99"/>
      <c r="Q945" s="99"/>
      <c r="R945" s="99"/>
      <c r="S945" s="99"/>
      <c r="T945" s="99"/>
      <c r="U945" s="99"/>
      <c r="V945" s="99"/>
      <c r="W945" s="99"/>
      <c r="X945" s="99"/>
      <c r="Y945" s="99"/>
      <c r="Z945" s="99"/>
    </row>
    <row r="946" spans="1:26" ht="15.75" customHeight="1" x14ac:dyDescent="0.3">
      <c r="A946" s="99"/>
      <c r="B946" s="99"/>
      <c r="C946" s="99"/>
      <c r="D946" s="99"/>
      <c r="E946" s="99"/>
      <c r="F946" s="99"/>
      <c r="G946" s="99"/>
      <c r="H946" s="99"/>
      <c r="I946" s="99"/>
      <c r="J946" s="99"/>
      <c r="K946" s="99"/>
      <c r="L946" s="99"/>
      <c r="M946" s="99"/>
      <c r="N946" s="99"/>
      <c r="O946" s="99"/>
      <c r="P946" s="99"/>
      <c r="Q946" s="99"/>
      <c r="R946" s="99"/>
      <c r="S946" s="99"/>
      <c r="T946" s="99"/>
      <c r="U946" s="99"/>
      <c r="V946" s="99"/>
      <c r="W946" s="99"/>
      <c r="X946" s="99"/>
      <c r="Y946" s="99"/>
      <c r="Z946" s="99"/>
    </row>
    <row r="947" spans="1:26" ht="15.75" customHeight="1" x14ac:dyDescent="0.3">
      <c r="A947" s="99"/>
      <c r="B947" s="99"/>
      <c r="C947" s="99"/>
      <c r="D947" s="99"/>
      <c r="E947" s="99"/>
      <c r="F947" s="99"/>
      <c r="G947" s="99"/>
      <c r="H947" s="99"/>
      <c r="I947" s="99"/>
      <c r="J947" s="99"/>
      <c r="K947" s="99"/>
      <c r="L947" s="99"/>
      <c r="M947" s="99"/>
      <c r="N947" s="99"/>
      <c r="O947" s="99"/>
      <c r="P947" s="99"/>
      <c r="Q947" s="99"/>
      <c r="R947" s="99"/>
      <c r="S947" s="99"/>
      <c r="T947" s="99"/>
      <c r="U947" s="99"/>
      <c r="V947" s="99"/>
      <c r="W947" s="99"/>
      <c r="X947" s="99"/>
      <c r="Y947" s="99"/>
      <c r="Z947" s="99"/>
    </row>
    <row r="948" spans="1:26" ht="15.75" customHeight="1" x14ac:dyDescent="0.3">
      <c r="A948" s="99"/>
      <c r="B948" s="99"/>
      <c r="C948" s="99"/>
      <c r="D948" s="99"/>
      <c r="E948" s="99"/>
      <c r="F948" s="99"/>
      <c r="G948" s="99"/>
      <c r="H948" s="99"/>
      <c r="I948" s="99"/>
      <c r="J948" s="99"/>
      <c r="K948" s="99"/>
      <c r="L948" s="99"/>
      <c r="M948" s="99"/>
      <c r="N948" s="99"/>
      <c r="O948" s="99"/>
      <c r="P948" s="99"/>
      <c r="Q948" s="99"/>
      <c r="R948" s="99"/>
      <c r="S948" s="99"/>
      <c r="T948" s="99"/>
      <c r="U948" s="99"/>
      <c r="V948" s="99"/>
      <c r="W948" s="99"/>
      <c r="X948" s="99"/>
      <c r="Y948" s="99"/>
      <c r="Z948" s="99"/>
    </row>
    <row r="949" spans="1:26" ht="15.75" customHeight="1" x14ac:dyDescent="0.3">
      <c r="A949" s="99"/>
      <c r="B949" s="99"/>
      <c r="C949" s="99"/>
      <c r="D949" s="99"/>
      <c r="E949" s="99"/>
      <c r="F949" s="99"/>
      <c r="G949" s="99"/>
      <c r="H949" s="99"/>
      <c r="I949" s="99"/>
      <c r="J949" s="99"/>
      <c r="K949" s="99"/>
      <c r="L949" s="99"/>
      <c r="M949" s="99"/>
      <c r="N949" s="99"/>
      <c r="O949" s="99"/>
      <c r="P949" s="99"/>
      <c r="Q949" s="99"/>
      <c r="R949" s="99"/>
      <c r="S949" s="99"/>
      <c r="T949" s="99"/>
      <c r="U949" s="99"/>
      <c r="V949" s="99"/>
      <c r="W949" s="99"/>
      <c r="X949" s="99"/>
      <c r="Y949" s="99"/>
      <c r="Z949" s="99"/>
    </row>
    <row r="950" spans="1:26" ht="15.75" customHeight="1" x14ac:dyDescent="0.3">
      <c r="A950" s="99"/>
      <c r="B950" s="99"/>
      <c r="C950" s="99"/>
      <c r="D950" s="99"/>
      <c r="E950" s="99"/>
      <c r="F950" s="99"/>
      <c r="G950" s="99"/>
      <c r="H950" s="99"/>
      <c r="I950" s="99"/>
      <c r="J950" s="99"/>
      <c r="K950" s="99"/>
      <c r="L950" s="99"/>
      <c r="M950" s="99"/>
      <c r="N950" s="99"/>
      <c r="O950" s="99"/>
      <c r="P950" s="99"/>
      <c r="Q950" s="99"/>
      <c r="R950" s="99"/>
      <c r="S950" s="99"/>
      <c r="T950" s="99"/>
      <c r="U950" s="99"/>
      <c r="V950" s="99"/>
      <c r="W950" s="99"/>
      <c r="X950" s="99"/>
      <c r="Y950" s="99"/>
      <c r="Z950" s="99"/>
    </row>
    <row r="951" spans="1:26" ht="15.75" customHeight="1" x14ac:dyDescent="0.3">
      <c r="A951" s="99"/>
      <c r="B951" s="99"/>
      <c r="C951" s="99"/>
      <c r="D951" s="99"/>
      <c r="E951" s="99"/>
      <c r="F951" s="99"/>
      <c r="G951" s="99"/>
      <c r="H951" s="99"/>
      <c r="I951" s="99"/>
      <c r="J951" s="99"/>
      <c r="K951" s="99"/>
      <c r="L951" s="99"/>
      <c r="M951" s="99"/>
      <c r="N951" s="99"/>
      <c r="O951" s="99"/>
      <c r="P951" s="99"/>
      <c r="Q951" s="99"/>
      <c r="R951" s="99"/>
      <c r="S951" s="99"/>
      <c r="T951" s="99"/>
      <c r="U951" s="99"/>
      <c r="V951" s="99"/>
      <c r="W951" s="99"/>
      <c r="X951" s="99"/>
      <c r="Y951" s="99"/>
      <c r="Z951" s="99"/>
    </row>
    <row r="952" spans="1:26" ht="15.75" customHeight="1" x14ac:dyDescent="0.3">
      <c r="A952" s="99"/>
      <c r="B952" s="99"/>
      <c r="C952" s="99"/>
      <c r="D952" s="99"/>
      <c r="E952" s="99"/>
      <c r="F952" s="99"/>
      <c r="G952" s="99"/>
      <c r="H952" s="99"/>
      <c r="I952" s="99"/>
      <c r="J952" s="99"/>
      <c r="K952" s="99"/>
      <c r="L952" s="99"/>
      <c r="M952" s="99"/>
      <c r="N952" s="99"/>
      <c r="O952" s="99"/>
      <c r="P952" s="99"/>
      <c r="Q952" s="99"/>
      <c r="R952" s="99"/>
      <c r="S952" s="99"/>
      <c r="T952" s="99"/>
      <c r="U952" s="99"/>
      <c r="V952" s="99"/>
      <c r="W952" s="99"/>
      <c r="X952" s="99"/>
      <c r="Y952" s="99"/>
      <c r="Z952" s="99"/>
    </row>
    <row r="953" spans="1:26" ht="15.75" customHeight="1" x14ac:dyDescent="0.3">
      <c r="A953" s="99"/>
      <c r="B953" s="99"/>
      <c r="C953" s="99"/>
      <c r="D953" s="99"/>
      <c r="E953" s="99"/>
      <c r="F953" s="99"/>
      <c r="G953" s="99"/>
      <c r="H953" s="99"/>
      <c r="I953" s="99"/>
      <c r="J953" s="99"/>
      <c r="K953" s="99"/>
      <c r="L953" s="99"/>
      <c r="M953" s="99"/>
      <c r="N953" s="99"/>
      <c r="O953" s="99"/>
      <c r="P953" s="99"/>
      <c r="Q953" s="99"/>
      <c r="R953" s="99"/>
      <c r="S953" s="99"/>
      <c r="T953" s="99"/>
      <c r="U953" s="99"/>
      <c r="V953" s="99"/>
      <c r="W953" s="99"/>
      <c r="X953" s="99"/>
      <c r="Y953" s="99"/>
      <c r="Z953" s="99"/>
    </row>
    <row r="954" spans="1:26" ht="15.75" customHeight="1" x14ac:dyDescent="0.3">
      <c r="A954" s="99"/>
      <c r="B954" s="99"/>
      <c r="C954" s="99"/>
      <c r="D954" s="99"/>
      <c r="E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Q954" s="99"/>
      <c r="R954" s="99"/>
      <c r="S954" s="99"/>
      <c r="T954" s="99"/>
      <c r="U954" s="99"/>
      <c r="V954" s="99"/>
      <c r="W954" s="99"/>
      <c r="X954" s="99"/>
      <c r="Y954" s="99"/>
      <c r="Z954" s="99"/>
    </row>
    <row r="955" spans="1:26" ht="15.75" customHeight="1" x14ac:dyDescent="0.3">
      <c r="A955" s="99"/>
      <c r="B955" s="99"/>
      <c r="C955" s="99"/>
      <c r="D955" s="99"/>
      <c r="E955" s="99"/>
      <c r="F955" s="99"/>
      <c r="G955" s="99"/>
      <c r="H955" s="99"/>
      <c r="I955" s="99"/>
      <c r="J955" s="99"/>
      <c r="K955" s="99"/>
      <c r="L955" s="99"/>
      <c r="M955" s="99"/>
      <c r="N955" s="99"/>
      <c r="O955" s="99"/>
      <c r="P955" s="99"/>
      <c r="Q955" s="99"/>
      <c r="R955" s="99"/>
      <c r="S955" s="99"/>
      <c r="T955" s="99"/>
      <c r="U955" s="99"/>
      <c r="V955" s="99"/>
      <c r="W955" s="99"/>
      <c r="X955" s="99"/>
      <c r="Y955" s="99"/>
      <c r="Z955" s="99"/>
    </row>
    <row r="956" spans="1:26" ht="15.75" customHeight="1" x14ac:dyDescent="0.3">
      <c r="A956" s="99"/>
      <c r="B956" s="99"/>
      <c r="C956" s="99"/>
      <c r="D956" s="99"/>
      <c r="E956" s="99"/>
      <c r="F956" s="99"/>
      <c r="G956" s="99"/>
      <c r="H956" s="99"/>
      <c r="I956" s="99"/>
      <c r="J956" s="99"/>
      <c r="K956" s="99"/>
      <c r="L956" s="99"/>
      <c r="M956" s="99"/>
      <c r="N956" s="99"/>
      <c r="O956" s="99"/>
      <c r="P956" s="99"/>
      <c r="Q956" s="99"/>
      <c r="R956" s="99"/>
      <c r="S956" s="99"/>
      <c r="T956" s="99"/>
      <c r="U956" s="99"/>
      <c r="V956" s="99"/>
      <c r="W956" s="99"/>
      <c r="X956" s="99"/>
      <c r="Y956" s="99"/>
      <c r="Z956" s="99"/>
    </row>
    <row r="957" spans="1:26" ht="15.75" customHeight="1" x14ac:dyDescent="0.3">
      <c r="A957" s="99"/>
      <c r="B957" s="99"/>
      <c r="C957" s="99"/>
      <c r="D957" s="99"/>
      <c r="E957" s="99"/>
      <c r="F957" s="99"/>
      <c r="G957" s="99"/>
      <c r="H957" s="99"/>
      <c r="I957" s="99"/>
      <c r="J957" s="99"/>
      <c r="K957" s="99"/>
      <c r="L957" s="99"/>
      <c r="M957" s="99"/>
      <c r="N957" s="99"/>
      <c r="O957" s="99"/>
      <c r="P957" s="99"/>
      <c r="Q957" s="99"/>
      <c r="R957" s="99"/>
      <c r="S957" s="99"/>
      <c r="T957" s="99"/>
      <c r="U957" s="99"/>
      <c r="V957" s="99"/>
      <c r="W957" s="99"/>
      <c r="X957" s="99"/>
      <c r="Y957" s="99"/>
      <c r="Z957" s="99"/>
    </row>
    <row r="958" spans="1:26" ht="15.75" customHeight="1" x14ac:dyDescent="0.3">
      <c r="A958" s="99"/>
      <c r="B958" s="99"/>
      <c r="C958" s="99"/>
      <c r="D958" s="99"/>
      <c r="E958" s="99"/>
      <c r="F958" s="99"/>
      <c r="G958" s="99"/>
      <c r="H958" s="99"/>
      <c r="I958" s="99"/>
      <c r="J958" s="99"/>
      <c r="K958" s="99"/>
      <c r="L958" s="99"/>
      <c r="M958" s="99"/>
      <c r="N958" s="99"/>
      <c r="O958" s="99"/>
      <c r="P958" s="99"/>
      <c r="Q958" s="99"/>
      <c r="R958" s="99"/>
      <c r="S958" s="99"/>
      <c r="T958" s="99"/>
      <c r="U958" s="99"/>
      <c r="V958" s="99"/>
      <c r="W958" s="99"/>
      <c r="X958" s="99"/>
      <c r="Y958" s="99"/>
      <c r="Z958" s="99"/>
    </row>
    <row r="959" spans="1:26" ht="15.75" customHeight="1" x14ac:dyDescent="0.3">
      <c r="A959" s="99"/>
      <c r="B959" s="99"/>
      <c r="C959" s="99"/>
      <c r="D959" s="99"/>
      <c r="E959" s="99"/>
      <c r="F959" s="99"/>
      <c r="G959" s="99"/>
      <c r="H959" s="99"/>
      <c r="I959" s="99"/>
      <c r="J959" s="99"/>
      <c r="K959" s="99"/>
      <c r="L959" s="99"/>
      <c r="M959" s="99"/>
      <c r="N959" s="99"/>
      <c r="O959" s="99"/>
      <c r="P959" s="99"/>
      <c r="Q959" s="99"/>
      <c r="R959" s="99"/>
      <c r="S959" s="99"/>
      <c r="T959" s="99"/>
      <c r="U959" s="99"/>
      <c r="V959" s="99"/>
      <c r="W959" s="99"/>
      <c r="X959" s="99"/>
      <c r="Y959" s="99"/>
      <c r="Z959" s="99"/>
    </row>
    <row r="960" spans="1:26" ht="15.75" customHeight="1" x14ac:dyDescent="0.3">
      <c r="A960" s="99"/>
      <c r="B960" s="99"/>
      <c r="C960" s="99"/>
      <c r="D960" s="99"/>
      <c r="E960" s="99"/>
      <c r="F960" s="99"/>
      <c r="G960" s="99"/>
      <c r="H960" s="99"/>
      <c r="I960" s="99"/>
      <c r="J960" s="99"/>
      <c r="K960" s="99"/>
      <c r="L960" s="99"/>
      <c r="M960" s="99"/>
      <c r="N960" s="99"/>
      <c r="O960" s="99"/>
      <c r="P960" s="99"/>
      <c r="Q960" s="99"/>
      <c r="R960" s="99"/>
      <c r="S960" s="99"/>
      <c r="T960" s="99"/>
      <c r="U960" s="99"/>
      <c r="V960" s="99"/>
      <c r="W960" s="99"/>
      <c r="X960" s="99"/>
      <c r="Y960" s="99"/>
      <c r="Z960" s="99"/>
    </row>
    <row r="961" spans="1:26" ht="15.75" customHeight="1" x14ac:dyDescent="0.3">
      <c r="A961" s="99"/>
      <c r="B961" s="99"/>
      <c r="C961" s="99"/>
      <c r="D961" s="99"/>
      <c r="E961" s="99"/>
      <c r="F961" s="99"/>
      <c r="G961" s="99"/>
      <c r="H961" s="99"/>
      <c r="I961" s="99"/>
      <c r="J961" s="99"/>
      <c r="K961" s="99"/>
      <c r="L961" s="99"/>
      <c r="M961" s="99"/>
      <c r="N961" s="99"/>
      <c r="O961" s="99"/>
      <c r="P961" s="99"/>
      <c r="Q961" s="99"/>
      <c r="R961" s="99"/>
      <c r="S961" s="99"/>
      <c r="T961" s="99"/>
      <c r="U961" s="99"/>
      <c r="V961" s="99"/>
      <c r="W961" s="99"/>
      <c r="X961" s="99"/>
      <c r="Y961" s="99"/>
      <c r="Z961" s="99"/>
    </row>
    <row r="962" spans="1:26" ht="15.75" customHeight="1" x14ac:dyDescent="0.3">
      <c r="A962" s="99"/>
      <c r="B962" s="99"/>
      <c r="C962" s="99"/>
      <c r="D962" s="99"/>
      <c r="E962" s="99"/>
      <c r="F962" s="99"/>
      <c r="G962" s="99"/>
      <c r="H962" s="99"/>
      <c r="I962" s="99"/>
      <c r="J962" s="99"/>
      <c r="K962" s="99"/>
      <c r="L962" s="99"/>
      <c r="M962" s="99"/>
      <c r="N962" s="99"/>
      <c r="O962" s="99"/>
      <c r="P962" s="99"/>
      <c r="Q962" s="99"/>
      <c r="R962" s="99"/>
      <c r="S962" s="99"/>
      <c r="T962" s="99"/>
      <c r="U962" s="99"/>
      <c r="V962" s="99"/>
      <c r="W962" s="99"/>
      <c r="X962" s="99"/>
      <c r="Y962" s="99"/>
      <c r="Z962" s="99"/>
    </row>
    <row r="963" spans="1:26" ht="15.75" customHeight="1" x14ac:dyDescent="0.3">
      <c r="A963" s="99"/>
      <c r="B963" s="99"/>
      <c r="C963" s="99"/>
      <c r="D963" s="99"/>
      <c r="E963" s="99"/>
      <c r="F963" s="99"/>
      <c r="G963" s="99"/>
      <c r="H963" s="99"/>
      <c r="I963" s="99"/>
      <c r="J963" s="99"/>
      <c r="K963" s="99"/>
      <c r="L963" s="99"/>
      <c r="M963" s="99"/>
      <c r="N963" s="99"/>
      <c r="O963" s="99"/>
      <c r="P963" s="99"/>
      <c r="Q963" s="99"/>
      <c r="R963" s="99"/>
      <c r="S963" s="99"/>
      <c r="T963" s="99"/>
      <c r="U963" s="99"/>
      <c r="V963" s="99"/>
      <c r="W963" s="99"/>
      <c r="X963" s="99"/>
      <c r="Y963" s="99"/>
      <c r="Z963" s="99"/>
    </row>
    <row r="964" spans="1:26" ht="15.75" customHeight="1" x14ac:dyDescent="0.3">
      <c r="A964" s="99"/>
      <c r="B964" s="99"/>
      <c r="C964" s="99"/>
      <c r="D964" s="99"/>
      <c r="E964" s="99"/>
      <c r="F964" s="99"/>
      <c r="G964" s="99"/>
      <c r="H964" s="99"/>
      <c r="I964" s="99"/>
      <c r="J964" s="99"/>
      <c r="K964" s="99"/>
      <c r="L964" s="99"/>
      <c r="M964" s="99"/>
      <c r="N964" s="99"/>
      <c r="O964" s="99"/>
      <c r="P964" s="99"/>
      <c r="Q964" s="99"/>
      <c r="R964" s="99"/>
      <c r="S964" s="99"/>
      <c r="T964" s="99"/>
      <c r="U964" s="99"/>
      <c r="V964" s="99"/>
      <c r="W964" s="99"/>
      <c r="X964" s="99"/>
      <c r="Y964" s="99"/>
      <c r="Z964" s="99"/>
    </row>
    <row r="965" spans="1:26" ht="15.75" customHeight="1" x14ac:dyDescent="0.3">
      <c r="A965" s="99"/>
      <c r="B965" s="99"/>
      <c r="C965" s="99"/>
      <c r="D965" s="99"/>
      <c r="E965" s="99"/>
      <c r="F965" s="99"/>
      <c r="G965" s="99"/>
      <c r="H965" s="99"/>
      <c r="I965" s="99"/>
      <c r="J965" s="99"/>
      <c r="K965" s="99"/>
      <c r="L965" s="99"/>
      <c r="M965" s="99"/>
      <c r="N965" s="99"/>
      <c r="O965" s="99"/>
      <c r="P965" s="99"/>
      <c r="Q965" s="99"/>
      <c r="R965" s="99"/>
      <c r="S965" s="99"/>
      <c r="T965" s="99"/>
      <c r="U965" s="99"/>
      <c r="V965" s="99"/>
      <c r="W965" s="99"/>
      <c r="X965" s="99"/>
      <c r="Y965" s="99"/>
      <c r="Z965" s="99"/>
    </row>
    <row r="966" spans="1:26" ht="15.75" customHeight="1" x14ac:dyDescent="0.3">
      <c r="A966" s="99"/>
      <c r="B966" s="99"/>
      <c r="C966" s="99"/>
      <c r="D966" s="99"/>
      <c r="E966" s="99"/>
      <c r="F966" s="99"/>
      <c r="G966" s="99"/>
      <c r="H966" s="99"/>
      <c r="I966" s="99"/>
      <c r="J966" s="99"/>
      <c r="K966" s="99"/>
      <c r="L966" s="99"/>
      <c r="M966" s="99"/>
      <c r="N966" s="99"/>
      <c r="O966" s="99"/>
      <c r="P966" s="99"/>
      <c r="Q966" s="99"/>
      <c r="R966" s="99"/>
      <c r="S966" s="99"/>
      <c r="T966" s="99"/>
      <c r="U966" s="99"/>
      <c r="V966" s="99"/>
      <c r="W966" s="99"/>
      <c r="X966" s="99"/>
      <c r="Y966" s="99"/>
      <c r="Z966" s="99"/>
    </row>
    <row r="967" spans="1:26" ht="15.75" customHeight="1" x14ac:dyDescent="0.3">
      <c r="A967" s="99"/>
      <c r="B967" s="99"/>
      <c r="C967" s="99"/>
      <c r="D967" s="99"/>
      <c r="E967" s="99"/>
      <c r="F967" s="99"/>
      <c r="G967" s="99"/>
      <c r="H967" s="99"/>
      <c r="I967" s="99"/>
      <c r="J967" s="99"/>
      <c r="K967" s="99"/>
      <c r="L967" s="99"/>
      <c r="M967" s="99"/>
      <c r="N967" s="99"/>
      <c r="O967" s="99"/>
      <c r="P967" s="99"/>
      <c r="Q967" s="99"/>
      <c r="R967" s="99"/>
      <c r="S967" s="99"/>
      <c r="T967" s="99"/>
      <c r="U967" s="99"/>
      <c r="V967" s="99"/>
      <c r="W967" s="99"/>
      <c r="X967" s="99"/>
      <c r="Y967" s="99"/>
      <c r="Z967" s="99"/>
    </row>
    <row r="968" spans="1:26" ht="15.75" customHeight="1" x14ac:dyDescent="0.3">
      <c r="A968" s="99"/>
      <c r="B968" s="99"/>
      <c r="C968" s="99"/>
      <c r="D968" s="99"/>
      <c r="E968" s="99"/>
      <c r="F968" s="99"/>
      <c r="G968" s="99"/>
      <c r="H968" s="99"/>
      <c r="I968" s="99"/>
      <c r="J968" s="99"/>
      <c r="K968" s="99"/>
      <c r="L968" s="99"/>
      <c r="M968" s="99"/>
      <c r="N968" s="99"/>
      <c r="O968" s="99"/>
      <c r="P968" s="99"/>
      <c r="Q968" s="99"/>
      <c r="R968" s="99"/>
      <c r="S968" s="99"/>
      <c r="T968" s="99"/>
      <c r="U968" s="99"/>
      <c r="V968" s="99"/>
      <c r="W968" s="99"/>
      <c r="X968" s="99"/>
      <c r="Y968" s="99"/>
      <c r="Z968" s="99"/>
    </row>
    <row r="969" spans="1:26" ht="15.75" customHeight="1" x14ac:dyDescent="0.3">
      <c r="A969" s="99"/>
      <c r="B969" s="99"/>
      <c r="C969" s="99"/>
      <c r="D969" s="99"/>
      <c r="E969" s="99"/>
      <c r="F969" s="99"/>
      <c r="G969" s="99"/>
      <c r="H969" s="99"/>
      <c r="I969" s="99"/>
      <c r="J969" s="99"/>
      <c r="K969" s="99"/>
      <c r="L969" s="99"/>
      <c r="M969" s="99"/>
      <c r="N969" s="99"/>
      <c r="O969" s="99"/>
      <c r="P969" s="99"/>
      <c r="Q969" s="99"/>
      <c r="R969" s="99"/>
      <c r="S969" s="99"/>
      <c r="T969" s="99"/>
      <c r="U969" s="99"/>
      <c r="V969" s="99"/>
      <c r="W969" s="99"/>
      <c r="X969" s="99"/>
      <c r="Y969" s="99"/>
      <c r="Z969" s="99"/>
    </row>
    <row r="970" spans="1:26" ht="15.75" customHeight="1" x14ac:dyDescent="0.3">
      <c r="A970" s="99"/>
      <c r="B970" s="99"/>
      <c r="C970" s="99"/>
      <c r="D970" s="99"/>
      <c r="E970" s="99"/>
      <c r="F970" s="99"/>
      <c r="G970" s="99"/>
      <c r="H970" s="99"/>
      <c r="I970" s="99"/>
      <c r="J970" s="99"/>
      <c r="K970" s="99"/>
      <c r="L970" s="99"/>
      <c r="M970" s="99"/>
      <c r="N970" s="99"/>
      <c r="O970" s="99"/>
      <c r="P970" s="99"/>
      <c r="Q970" s="99"/>
      <c r="R970" s="99"/>
      <c r="S970" s="99"/>
      <c r="T970" s="99"/>
      <c r="U970" s="99"/>
      <c r="V970" s="99"/>
      <c r="W970" s="99"/>
      <c r="X970" s="99"/>
      <c r="Y970" s="99"/>
      <c r="Z970" s="99"/>
    </row>
    <row r="971" spans="1:26" ht="15.75" customHeight="1" x14ac:dyDescent="0.3">
      <c r="A971" s="99"/>
      <c r="B971" s="99"/>
      <c r="C971" s="99"/>
      <c r="D971" s="99"/>
      <c r="E971" s="99"/>
      <c r="F971" s="99"/>
      <c r="G971" s="99"/>
      <c r="H971" s="99"/>
      <c r="I971" s="99"/>
      <c r="J971" s="99"/>
      <c r="K971" s="99"/>
      <c r="L971" s="99"/>
      <c r="M971" s="99"/>
      <c r="N971" s="99"/>
      <c r="O971" s="99"/>
      <c r="P971" s="99"/>
      <c r="Q971" s="99"/>
      <c r="R971" s="99"/>
      <c r="S971" s="99"/>
      <c r="T971" s="99"/>
      <c r="U971" s="99"/>
      <c r="V971" s="99"/>
      <c r="W971" s="99"/>
      <c r="X971" s="99"/>
      <c r="Y971" s="99"/>
      <c r="Z971" s="99"/>
    </row>
    <row r="972" spans="1:26" ht="15.75" customHeight="1" x14ac:dyDescent="0.3">
      <c r="A972" s="99"/>
      <c r="B972" s="99"/>
      <c r="C972" s="99"/>
      <c r="D972" s="99"/>
      <c r="E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Q972" s="99"/>
      <c r="R972" s="99"/>
      <c r="S972" s="99"/>
      <c r="T972" s="99"/>
      <c r="U972" s="99"/>
      <c r="V972" s="99"/>
      <c r="W972" s="99"/>
      <c r="X972" s="99"/>
      <c r="Y972" s="99"/>
      <c r="Z972" s="99"/>
    </row>
    <row r="973" spans="1:26" ht="15.75" customHeight="1" x14ac:dyDescent="0.3">
      <c r="A973" s="99"/>
      <c r="B973" s="99"/>
      <c r="C973" s="99"/>
      <c r="D973" s="99"/>
      <c r="E973" s="99"/>
      <c r="F973" s="99"/>
      <c r="G973" s="99"/>
      <c r="H973" s="99"/>
      <c r="I973" s="99"/>
      <c r="J973" s="99"/>
      <c r="K973" s="99"/>
      <c r="L973" s="99"/>
      <c r="M973" s="99"/>
      <c r="N973" s="99"/>
      <c r="O973" s="99"/>
      <c r="P973" s="99"/>
      <c r="Q973" s="99"/>
      <c r="R973" s="99"/>
      <c r="S973" s="99"/>
      <c r="T973" s="99"/>
      <c r="U973" s="99"/>
      <c r="V973" s="99"/>
      <c r="W973" s="99"/>
      <c r="X973" s="99"/>
      <c r="Y973" s="99"/>
      <c r="Z973" s="99"/>
    </row>
    <row r="974" spans="1:26" ht="15.75" customHeight="1" x14ac:dyDescent="0.3">
      <c r="A974" s="99"/>
      <c r="B974" s="99"/>
      <c r="C974" s="99"/>
      <c r="D974" s="99"/>
      <c r="E974" s="99"/>
      <c r="F974" s="99"/>
      <c r="G974" s="99"/>
      <c r="H974" s="99"/>
      <c r="I974" s="99"/>
      <c r="J974" s="99"/>
      <c r="K974" s="99"/>
      <c r="L974" s="99"/>
      <c r="M974" s="99"/>
      <c r="N974" s="99"/>
      <c r="O974" s="99"/>
      <c r="P974" s="99"/>
      <c r="Q974" s="99"/>
      <c r="R974" s="99"/>
      <c r="S974" s="99"/>
      <c r="T974" s="99"/>
      <c r="U974" s="99"/>
      <c r="V974" s="99"/>
      <c r="W974" s="99"/>
      <c r="X974" s="99"/>
      <c r="Y974" s="99"/>
      <c r="Z974" s="99"/>
    </row>
    <row r="975" spans="1:26" ht="15.75" customHeight="1" x14ac:dyDescent="0.3">
      <c r="A975" s="99"/>
      <c r="B975" s="99"/>
      <c r="C975" s="99"/>
      <c r="D975" s="99"/>
      <c r="E975" s="99"/>
      <c r="F975" s="99"/>
      <c r="G975" s="99"/>
      <c r="H975" s="99"/>
      <c r="I975" s="99"/>
      <c r="J975" s="99"/>
      <c r="K975" s="99"/>
      <c r="L975" s="99"/>
      <c r="M975" s="99"/>
      <c r="N975" s="99"/>
      <c r="O975" s="99"/>
      <c r="P975" s="99"/>
      <c r="Q975" s="99"/>
      <c r="R975" s="99"/>
      <c r="S975" s="99"/>
      <c r="T975" s="99"/>
      <c r="U975" s="99"/>
      <c r="V975" s="99"/>
      <c r="W975" s="99"/>
      <c r="X975" s="99"/>
      <c r="Y975" s="99"/>
      <c r="Z975" s="99"/>
    </row>
    <row r="976" spans="1:26" ht="15.75" customHeight="1" x14ac:dyDescent="0.3">
      <c r="A976" s="99"/>
      <c r="B976" s="99"/>
      <c r="C976" s="99"/>
      <c r="D976" s="99"/>
      <c r="E976" s="99"/>
      <c r="F976" s="99"/>
      <c r="G976" s="99"/>
      <c r="H976" s="99"/>
      <c r="I976" s="99"/>
      <c r="J976" s="99"/>
      <c r="K976" s="99"/>
      <c r="L976" s="99"/>
      <c r="M976" s="99"/>
      <c r="N976" s="99"/>
      <c r="O976" s="99"/>
      <c r="P976" s="99"/>
      <c r="Q976" s="99"/>
      <c r="R976" s="99"/>
      <c r="S976" s="99"/>
      <c r="T976" s="99"/>
      <c r="U976" s="99"/>
      <c r="V976" s="99"/>
      <c r="W976" s="99"/>
      <c r="X976" s="99"/>
      <c r="Y976" s="99"/>
      <c r="Z976" s="99"/>
    </row>
    <row r="977" spans="1:26" ht="15.75" customHeight="1" x14ac:dyDescent="0.3">
      <c r="A977" s="99"/>
      <c r="B977" s="99"/>
      <c r="C977" s="99"/>
      <c r="D977" s="99"/>
      <c r="E977" s="99"/>
      <c r="F977" s="99"/>
      <c r="G977" s="99"/>
      <c r="H977" s="99"/>
      <c r="I977" s="99"/>
      <c r="J977" s="99"/>
      <c r="K977" s="99"/>
      <c r="L977" s="99"/>
      <c r="M977" s="99"/>
      <c r="N977" s="99"/>
      <c r="O977" s="99"/>
      <c r="P977" s="99"/>
      <c r="Q977" s="99"/>
      <c r="R977" s="99"/>
      <c r="S977" s="99"/>
      <c r="T977" s="99"/>
      <c r="U977" s="99"/>
      <c r="V977" s="99"/>
      <c r="W977" s="99"/>
      <c r="X977" s="99"/>
      <c r="Y977" s="99"/>
      <c r="Z977" s="99"/>
    </row>
    <row r="978" spans="1:26" ht="15.75" customHeight="1" x14ac:dyDescent="0.3">
      <c r="A978" s="99"/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  <c r="P978" s="99"/>
      <c r="Q978" s="99"/>
      <c r="R978" s="99"/>
      <c r="S978" s="99"/>
      <c r="T978" s="99"/>
      <c r="U978" s="99"/>
      <c r="V978" s="99"/>
      <c r="W978" s="99"/>
      <c r="X978" s="99"/>
      <c r="Y978" s="99"/>
      <c r="Z978" s="99"/>
    </row>
    <row r="979" spans="1:26" ht="15.75" customHeight="1" x14ac:dyDescent="0.3">
      <c r="A979" s="99"/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Q979" s="99"/>
      <c r="R979" s="99"/>
      <c r="S979" s="99"/>
      <c r="T979" s="99"/>
      <c r="U979" s="99"/>
      <c r="V979" s="99"/>
      <c r="W979" s="99"/>
      <c r="X979" s="99"/>
      <c r="Y979" s="99"/>
      <c r="Z979" s="99"/>
    </row>
    <row r="980" spans="1:26" ht="15.75" customHeight="1" x14ac:dyDescent="0.3">
      <c r="A980" s="99"/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  <c r="P980" s="99"/>
      <c r="Q980" s="99"/>
      <c r="R980" s="99"/>
      <c r="S980" s="99"/>
      <c r="T980" s="99"/>
      <c r="U980" s="99"/>
      <c r="V980" s="99"/>
      <c r="W980" s="99"/>
      <c r="X980" s="99"/>
      <c r="Y980" s="99"/>
      <c r="Z980" s="99"/>
    </row>
    <row r="981" spans="1:26" ht="15.75" customHeight="1" x14ac:dyDescent="0.3">
      <c r="A981" s="99"/>
      <c r="B981" s="99"/>
      <c r="C981" s="99"/>
      <c r="D981" s="99"/>
      <c r="E981" s="99"/>
      <c r="F981" s="99"/>
      <c r="G981" s="99"/>
      <c r="H981" s="99"/>
      <c r="I981" s="99"/>
      <c r="J981" s="99"/>
      <c r="K981" s="99"/>
      <c r="L981" s="99"/>
      <c r="M981" s="99"/>
      <c r="N981" s="99"/>
      <c r="O981" s="99"/>
      <c r="P981" s="99"/>
      <c r="Q981" s="99"/>
      <c r="R981" s="99"/>
      <c r="S981" s="99"/>
      <c r="T981" s="99"/>
      <c r="U981" s="99"/>
      <c r="V981" s="99"/>
      <c r="W981" s="99"/>
      <c r="X981" s="99"/>
      <c r="Y981" s="99"/>
      <c r="Z981" s="99"/>
    </row>
    <row r="982" spans="1:26" ht="15.75" customHeight="1" x14ac:dyDescent="0.3">
      <c r="A982" s="99"/>
      <c r="B982" s="99"/>
      <c r="C982" s="99"/>
      <c r="D982" s="99"/>
      <c r="E982" s="99"/>
      <c r="F982" s="99"/>
      <c r="G982" s="99"/>
      <c r="H982" s="99"/>
      <c r="I982" s="99"/>
      <c r="J982" s="99"/>
      <c r="K982" s="99"/>
      <c r="L982" s="99"/>
      <c r="M982" s="99"/>
      <c r="N982" s="99"/>
      <c r="O982" s="99"/>
      <c r="P982" s="99"/>
      <c r="Q982" s="99"/>
      <c r="R982" s="99"/>
      <c r="S982" s="99"/>
      <c r="T982" s="99"/>
      <c r="U982" s="99"/>
      <c r="V982" s="99"/>
      <c r="W982" s="99"/>
      <c r="X982" s="99"/>
      <c r="Y982" s="99"/>
      <c r="Z982" s="99"/>
    </row>
    <row r="983" spans="1:26" ht="15.75" customHeight="1" x14ac:dyDescent="0.3">
      <c r="A983" s="99"/>
      <c r="B983" s="99"/>
      <c r="C983" s="99"/>
      <c r="D983" s="99"/>
      <c r="E983" s="99"/>
      <c r="F983" s="99"/>
      <c r="G983" s="99"/>
      <c r="H983" s="99"/>
      <c r="I983" s="99"/>
      <c r="J983" s="99"/>
      <c r="K983" s="99"/>
      <c r="L983" s="99"/>
      <c r="M983" s="99"/>
      <c r="N983" s="99"/>
      <c r="O983" s="99"/>
      <c r="P983" s="99"/>
      <c r="Q983" s="99"/>
      <c r="R983" s="99"/>
      <c r="S983" s="99"/>
      <c r="T983" s="99"/>
      <c r="U983" s="99"/>
      <c r="V983" s="99"/>
      <c r="W983" s="99"/>
      <c r="X983" s="99"/>
      <c r="Y983" s="99"/>
      <c r="Z983" s="99"/>
    </row>
    <row r="984" spans="1:26" ht="15.75" customHeight="1" x14ac:dyDescent="0.3">
      <c r="A984" s="99"/>
      <c r="B984" s="99"/>
      <c r="C984" s="99"/>
      <c r="D984" s="99"/>
      <c r="E984" s="99"/>
      <c r="F984" s="99"/>
      <c r="G984" s="99"/>
      <c r="H984" s="99"/>
      <c r="I984" s="99"/>
      <c r="J984" s="99"/>
      <c r="K984" s="99"/>
      <c r="L984" s="99"/>
      <c r="M984" s="99"/>
      <c r="N984" s="99"/>
      <c r="O984" s="99"/>
      <c r="P984" s="99"/>
      <c r="Q984" s="99"/>
      <c r="R984" s="99"/>
      <c r="S984" s="99"/>
      <c r="T984" s="99"/>
      <c r="U984" s="99"/>
      <c r="V984" s="99"/>
      <c r="W984" s="99"/>
      <c r="X984" s="99"/>
      <c r="Y984" s="99"/>
      <c r="Z984" s="99"/>
    </row>
    <row r="985" spans="1:26" ht="15.75" customHeight="1" x14ac:dyDescent="0.3">
      <c r="A985" s="99"/>
      <c r="B985" s="99"/>
      <c r="C985" s="99"/>
      <c r="D985" s="99"/>
      <c r="E985" s="99"/>
      <c r="F985" s="99"/>
      <c r="G985" s="99"/>
      <c r="H985" s="99"/>
      <c r="I985" s="99"/>
      <c r="J985" s="99"/>
      <c r="K985" s="99"/>
      <c r="L985" s="99"/>
      <c r="M985" s="99"/>
      <c r="N985" s="99"/>
      <c r="O985" s="99"/>
      <c r="P985" s="99"/>
      <c r="Q985" s="99"/>
      <c r="R985" s="99"/>
      <c r="S985" s="99"/>
      <c r="T985" s="99"/>
      <c r="U985" s="99"/>
      <c r="V985" s="99"/>
      <c r="W985" s="99"/>
      <c r="X985" s="99"/>
      <c r="Y985" s="99"/>
      <c r="Z985" s="99"/>
    </row>
    <row r="986" spans="1:26" ht="15.75" customHeight="1" x14ac:dyDescent="0.3">
      <c r="A986" s="99"/>
      <c r="B986" s="99"/>
      <c r="C986" s="99"/>
      <c r="D986" s="99"/>
      <c r="E986" s="99"/>
      <c r="F986" s="99"/>
      <c r="G986" s="99"/>
      <c r="H986" s="99"/>
      <c r="I986" s="99"/>
      <c r="J986" s="99"/>
      <c r="K986" s="99"/>
      <c r="L986" s="99"/>
      <c r="M986" s="99"/>
      <c r="N986" s="99"/>
      <c r="O986" s="99"/>
      <c r="P986" s="99"/>
      <c r="Q986" s="99"/>
      <c r="R986" s="99"/>
      <c r="S986" s="99"/>
      <c r="T986" s="99"/>
      <c r="U986" s="99"/>
      <c r="V986" s="99"/>
      <c r="W986" s="99"/>
      <c r="X986" s="99"/>
      <c r="Y986" s="99"/>
      <c r="Z986" s="99"/>
    </row>
    <row r="987" spans="1:26" ht="15.75" customHeight="1" x14ac:dyDescent="0.3">
      <c r="A987" s="99"/>
      <c r="B987" s="99"/>
      <c r="C987" s="99"/>
      <c r="D987" s="99"/>
      <c r="E987" s="99"/>
      <c r="F987" s="99"/>
      <c r="G987" s="99"/>
      <c r="H987" s="99"/>
      <c r="I987" s="99"/>
      <c r="J987" s="99"/>
      <c r="K987" s="99"/>
      <c r="L987" s="99"/>
      <c r="M987" s="99"/>
      <c r="N987" s="99"/>
      <c r="O987" s="99"/>
      <c r="P987" s="99"/>
      <c r="Q987" s="99"/>
      <c r="R987" s="99"/>
      <c r="S987" s="99"/>
      <c r="T987" s="99"/>
      <c r="U987" s="99"/>
      <c r="V987" s="99"/>
      <c r="W987" s="99"/>
      <c r="X987" s="99"/>
      <c r="Y987" s="99"/>
      <c r="Z987" s="99"/>
    </row>
    <row r="988" spans="1:26" ht="15.75" customHeight="1" x14ac:dyDescent="0.3">
      <c r="A988" s="99"/>
      <c r="B988" s="99"/>
      <c r="C988" s="99"/>
      <c r="D988" s="99"/>
      <c r="E988" s="99"/>
      <c r="F988" s="99"/>
      <c r="G988" s="99"/>
      <c r="H988" s="99"/>
      <c r="I988" s="99"/>
      <c r="J988" s="99"/>
      <c r="K988" s="99"/>
      <c r="L988" s="99"/>
      <c r="M988" s="99"/>
      <c r="N988" s="99"/>
      <c r="O988" s="99"/>
      <c r="P988" s="99"/>
      <c r="Q988" s="99"/>
      <c r="R988" s="99"/>
      <c r="S988" s="99"/>
      <c r="T988" s="99"/>
      <c r="U988" s="99"/>
      <c r="V988" s="99"/>
      <c r="W988" s="99"/>
      <c r="X988" s="99"/>
      <c r="Y988" s="99"/>
      <c r="Z988" s="99"/>
    </row>
    <row r="989" spans="1:26" ht="15.75" customHeight="1" x14ac:dyDescent="0.3">
      <c r="A989" s="99"/>
      <c r="B989" s="99"/>
      <c r="C989" s="99"/>
      <c r="D989" s="99"/>
      <c r="E989" s="99"/>
      <c r="F989" s="99"/>
      <c r="G989" s="99"/>
      <c r="H989" s="99"/>
      <c r="I989" s="99"/>
      <c r="J989" s="99"/>
      <c r="K989" s="99"/>
      <c r="L989" s="99"/>
      <c r="M989" s="99"/>
      <c r="N989" s="99"/>
      <c r="O989" s="99"/>
      <c r="P989" s="99"/>
      <c r="Q989" s="99"/>
      <c r="R989" s="99"/>
      <c r="S989" s="99"/>
      <c r="T989" s="99"/>
      <c r="U989" s="99"/>
      <c r="V989" s="99"/>
      <c r="W989" s="99"/>
      <c r="X989" s="99"/>
      <c r="Y989" s="99"/>
      <c r="Z989" s="99"/>
    </row>
    <row r="990" spans="1:26" ht="15.75" customHeight="1" x14ac:dyDescent="0.3">
      <c r="A990" s="99"/>
      <c r="B990" s="99"/>
      <c r="C990" s="99"/>
      <c r="D990" s="99"/>
      <c r="E990" s="99"/>
      <c r="F990" s="99"/>
      <c r="G990" s="99"/>
      <c r="H990" s="99"/>
      <c r="I990" s="99"/>
      <c r="J990" s="99"/>
      <c r="K990" s="99"/>
      <c r="L990" s="99"/>
      <c r="M990" s="99"/>
      <c r="N990" s="99"/>
      <c r="O990" s="99"/>
      <c r="P990" s="99"/>
      <c r="Q990" s="99"/>
      <c r="R990" s="99"/>
      <c r="S990" s="99"/>
      <c r="T990" s="99"/>
      <c r="U990" s="99"/>
      <c r="V990" s="99"/>
      <c r="W990" s="99"/>
      <c r="X990" s="99"/>
      <c r="Y990" s="99"/>
      <c r="Z990" s="99"/>
    </row>
    <row r="991" spans="1:26" ht="15.75" customHeight="1" x14ac:dyDescent="0.3">
      <c r="A991" s="99"/>
      <c r="B991" s="99"/>
      <c r="C991" s="99"/>
      <c r="D991" s="99"/>
      <c r="E991" s="99"/>
      <c r="F991" s="99"/>
      <c r="G991" s="99"/>
      <c r="H991" s="99"/>
      <c r="I991" s="99"/>
      <c r="J991" s="99"/>
      <c r="K991" s="99"/>
      <c r="L991" s="99"/>
      <c r="M991" s="99"/>
      <c r="N991" s="99"/>
      <c r="O991" s="99"/>
      <c r="P991" s="99"/>
      <c r="Q991" s="99"/>
      <c r="R991" s="99"/>
      <c r="S991" s="99"/>
      <c r="T991" s="99"/>
      <c r="U991" s="99"/>
      <c r="V991" s="99"/>
      <c r="W991" s="99"/>
      <c r="X991" s="99"/>
      <c r="Y991" s="99"/>
      <c r="Z991" s="99"/>
    </row>
    <row r="992" spans="1:26" ht="15.75" customHeight="1" x14ac:dyDescent="0.3">
      <c r="A992" s="99"/>
      <c r="B992" s="99"/>
      <c r="C992" s="99"/>
      <c r="D992" s="99"/>
      <c r="E992" s="99"/>
      <c r="F992" s="99"/>
      <c r="G992" s="99"/>
      <c r="H992" s="99"/>
      <c r="I992" s="99"/>
      <c r="J992" s="99"/>
      <c r="K992" s="99"/>
      <c r="L992" s="99"/>
      <c r="M992" s="99"/>
      <c r="N992" s="99"/>
      <c r="O992" s="99"/>
      <c r="P992" s="99"/>
      <c r="Q992" s="99"/>
      <c r="R992" s="99"/>
      <c r="S992" s="99"/>
      <c r="T992" s="99"/>
      <c r="U992" s="99"/>
      <c r="V992" s="99"/>
      <c r="W992" s="99"/>
      <c r="X992" s="99"/>
      <c r="Y992" s="99"/>
      <c r="Z992" s="99"/>
    </row>
    <row r="993" spans="1:26" ht="15.75" customHeight="1" x14ac:dyDescent="0.3">
      <c r="A993" s="99"/>
      <c r="B993" s="99"/>
      <c r="C993" s="99"/>
      <c r="D993" s="99"/>
      <c r="E993" s="99"/>
      <c r="F993" s="99"/>
      <c r="G993" s="99"/>
      <c r="H993" s="99"/>
      <c r="I993" s="99"/>
      <c r="J993" s="99"/>
      <c r="K993" s="99"/>
      <c r="L993" s="99"/>
      <c r="M993" s="99"/>
      <c r="N993" s="99"/>
      <c r="O993" s="99"/>
      <c r="P993" s="99"/>
      <c r="Q993" s="99"/>
      <c r="R993" s="99"/>
      <c r="S993" s="99"/>
      <c r="T993" s="99"/>
      <c r="U993" s="99"/>
      <c r="V993" s="99"/>
      <c r="W993" s="99"/>
      <c r="X993" s="99"/>
      <c r="Y993" s="99"/>
      <c r="Z993" s="99"/>
    </row>
    <row r="994" spans="1:26" ht="15.75" customHeight="1" x14ac:dyDescent="0.3">
      <c r="A994" s="99"/>
      <c r="B994" s="99"/>
      <c r="C994" s="99"/>
      <c r="D994" s="99"/>
      <c r="E994" s="99"/>
      <c r="F994" s="99"/>
      <c r="G994" s="99"/>
      <c r="H994" s="99"/>
      <c r="I994" s="99"/>
      <c r="J994" s="99"/>
      <c r="K994" s="99"/>
      <c r="L994" s="99"/>
      <c r="M994" s="99"/>
      <c r="N994" s="99"/>
      <c r="O994" s="99"/>
      <c r="P994" s="99"/>
      <c r="Q994" s="99"/>
      <c r="R994" s="99"/>
      <c r="S994" s="99"/>
      <c r="T994" s="99"/>
      <c r="U994" s="99"/>
      <c r="V994" s="99"/>
      <c r="W994" s="99"/>
      <c r="X994" s="99"/>
      <c r="Y994" s="99"/>
      <c r="Z994" s="99"/>
    </row>
    <row r="995" spans="1:26" ht="15.75" customHeight="1" x14ac:dyDescent="0.3">
      <c r="A995" s="99"/>
      <c r="B995" s="99"/>
      <c r="C995" s="99"/>
      <c r="D995" s="99"/>
      <c r="E995" s="99"/>
      <c r="F995" s="99"/>
      <c r="G995" s="99"/>
      <c r="H995" s="99"/>
      <c r="I995" s="99"/>
      <c r="J995" s="99"/>
      <c r="K995" s="99"/>
      <c r="L995" s="99"/>
      <c r="M995" s="99"/>
      <c r="N995" s="99"/>
      <c r="O995" s="99"/>
      <c r="P995" s="99"/>
      <c r="Q995" s="99"/>
      <c r="R995" s="99"/>
      <c r="S995" s="99"/>
      <c r="T995" s="99"/>
      <c r="U995" s="99"/>
      <c r="V995" s="99"/>
      <c r="W995" s="99"/>
      <c r="X995" s="99"/>
      <c r="Y995" s="99"/>
      <c r="Z995" s="99"/>
    </row>
    <row r="996" spans="1:26" ht="15.75" customHeight="1" x14ac:dyDescent="0.3">
      <c r="A996" s="99"/>
      <c r="B996" s="99"/>
      <c r="C996" s="99"/>
      <c r="D996" s="99"/>
      <c r="E996" s="99"/>
      <c r="F996" s="99"/>
      <c r="G996" s="99"/>
      <c r="H996" s="99"/>
      <c r="I996" s="99"/>
      <c r="J996" s="99"/>
      <c r="K996" s="99"/>
      <c r="L996" s="99"/>
      <c r="M996" s="99"/>
      <c r="N996" s="99"/>
      <c r="O996" s="99"/>
      <c r="P996" s="99"/>
      <c r="Q996" s="99"/>
      <c r="R996" s="99"/>
      <c r="S996" s="99"/>
      <c r="T996" s="99"/>
      <c r="U996" s="99"/>
      <c r="V996" s="99"/>
      <c r="W996" s="99"/>
      <c r="X996" s="99"/>
      <c r="Y996" s="99"/>
      <c r="Z996" s="99"/>
    </row>
    <row r="997" spans="1:26" ht="15.75" customHeight="1" x14ac:dyDescent="0.3">
      <c r="A997" s="99"/>
      <c r="B997" s="99"/>
      <c r="C997" s="99"/>
      <c r="D997" s="99"/>
      <c r="E997" s="99"/>
      <c r="F997" s="99"/>
      <c r="G997" s="99"/>
      <c r="H997" s="99"/>
      <c r="I997" s="99"/>
      <c r="J997" s="99"/>
      <c r="K997" s="99"/>
      <c r="L997" s="99"/>
      <c r="M997" s="99"/>
      <c r="N997" s="99"/>
      <c r="O997" s="99"/>
      <c r="P997" s="99"/>
      <c r="Q997" s="99"/>
      <c r="R997" s="99"/>
      <c r="S997" s="99"/>
      <c r="T997" s="99"/>
      <c r="U997" s="99"/>
      <c r="V997" s="99"/>
      <c r="W997" s="99"/>
      <c r="X997" s="99"/>
      <c r="Y997" s="99"/>
      <c r="Z997" s="99"/>
    </row>
    <row r="998" spans="1:26" ht="15.75" customHeight="1" x14ac:dyDescent="0.3">
      <c r="A998" s="99"/>
      <c r="B998" s="99"/>
      <c r="C998" s="99"/>
      <c r="D998" s="99"/>
      <c r="E998" s="99"/>
      <c r="F998" s="99"/>
      <c r="G998" s="99"/>
      <c r="H998" s="99"/>
      <c r="I998" s="99"/>
      <c r="J998" s="99"/>
      <c r="K998" s="99"/>
      <c r="L998" s="99"/>
      <c r="M998" s="99"/>
      <c r="N998" s="99"/>
      <c r="O998" s="99"/>
      <c r="P998" s="99"/>
      <c r="Q998" s="99"/>
      <c r="R998" s="99"/>
      <c r="S998" s="99"/>
      <c r="T998" s="99"/>
      <c r="U998" s="99"/>
      <c r="V998" s="99"/>
      <c r="W998" s="99"/>
      <c r="X998" s="99"/>
      <c r="Y998" s="99"/>
      <c r="Z998" s="99"/>
    </row>
    <row r="999" spans="1:26" ht="15.75" customHeight="1" x14ac:dyDescent="0.3">
      <c r="A999" s="99"/>
      <c r="B999" s="99"/>
      <c r="C999" s="99"/>
      <c r="D999" s="99"/>
      <c r="E999" s="99"/>
      <c r="F999" s="99"/>
      <c r="G999" s="99"/>
      <c r="H999" s="99"/>
      <c r="I999" s="99"/>
      <c r="J999" s="99"/>
      <c r="K999" s="99"/>
      <c r="L999" s="99"/>
      <c r="M999" s="99"/>
      <c r="N999" s="99"/>
      <c r="O999" s="99"/>
      <c r="P999" s="99"/>
      <c r="Q999" s="99"/>
      <c r="R999" s="99"/>
      <c r="S999" s="99"/>
      <c r="T999" s="99"/>
      <c r="U999" s="99"/>
      <c r="V999" s="99"/>
      <c r="W999" s="99"/>
      <c r="X999" s="99"/>
      <c r="Y999" s="99"/>
      <c r="Z999" s="99"/>
    </row>
    <row r="1000" spans="1:26" ht="15.75" customHeight="1" x14ac:dyDescent="0.3">
      <c r="A1000" s="99"/>
      <c r="B1000" s="99"/>
      <c r="C1000" s="99"/>
      <c r="D1000" s="99"/>
      <c r="E1000" s="99"/>
      <c r="F1000" s="99"/>
      <c r="G1000" s="99"/>
      <c r="H1000" s="99"/>
      <c r="I1000" s="99"/>
      <c r="J1000" s="99"/>
      <c r="K1000" s="99"/>
      <c r="L1000" s="99"/>
      <c r="M1000" s="99"/>
      <c r="N1000" s="99"/>
      <c r="O1000" s="99"/>
      <c r="P1000" s="99"/>
      <c r="Q1000" s="99"/>
      <c r="R1000" s="99"/>
      <c r="S1000" s="99"/>
      <c r="T1000" s="99"/>
      <c r="U1000" s="99"/>
      <c r="V1000" s="99"/>
      <c r="W1000" s="99"/>
      <c r="X1000" s="99"/>
      <c r="Y1000" s="99"/>
      <c r="Z1000" s="99"/>
    </row>
  </sheetData>
  <pageMargins left="0.45" right="0.45" top="0.75" bottom="0.75" header="0" footer="0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1002"/>
  <sheetViews>
    <sheetView topLeftCell="C7" workbookViewId="0">
      <selection activeCell="N66" sqref="N66"/>
    </sheetView>
  </sheetViews>
  <sheetFormatPr defaultColWidth="14.44140625" defaultRowHeight="15" customHeight="1" x14ac:dyDescent="0.25"/>
  <cols>
    <col min="1" max="1" width="4.44140625" customWidth="1"/>
    <col min="2" max="2" width="31.44140625" customWidth="1"/>
    <col min="3" max="3" width="35.5546875" customWidth="1"/>
    <col min="4" max="4" width="3.21875" customWidth="1"/>
    <col min="5" max="5" width="58.44140625" customWidth="1"/>
    <col min="6" max="6" width="2.21875" customWidth="1"/>
    <col min="7" max="7" width="59.44140625" customWidth="1"/>
    <col min="8" max="8" width="7.5546875" customWidth="1"/>
    <col min="9" max="9" width="10.44140625" customWidth="1"/>
    <col min="10" max="10" width="22.21875" customWidth="1"/>
    <col min="11" max="11" width="7.5546875" customWidth="1"/>
    <col min="12" max="12" width="24.44140625" customWidth="1"/>
    <col min="13" max="13" width="35.44140625" customWidth="1"/>
    <col min="14" max="14" width="12.44140625" customWidth="1"/>
    <col min="15" max="15" width="33.44140625" customWidth="1"/>
    <col min="16" max="16" width="14.44140625" customWidth="1"/>
    <col min="17" max="26" width="8.5546875" customWidth="1"/>
  </cols>
  <sheetData>
    <row r="1" spans="2:14" ht="12.75" customHeight="1" x14ac:dyDescent="0.25">
      <c r="B1" s="137" t="s">
        <v>97</v>
      </c>
      <c r="C1" s="138" t="s">
        <v>98</v>
      </c>
      <c r="E1" s="139"/>
      <c r="G1" s="140" t="s">
        <v>99</v>
      </c>
      <c r="H1" s="141" t="s">
        <v>100</v>
      </c>
    </row>
    <row r="2" spans="2:14" ht="18" customHeight="1" x14ac:dyDescent="0.3">
      <c r="B2" s="142"/>
      <c r="F2" s="143"/>
    </row>
    <row r="3" spans="2:14" ht="18.75" customHeight="1" x14ac:dyDescent="0.25">
      <c r="B3" s="331" t="s">
        <v>101</v>
      </c>
      <c r="C3" s="332"/>
      <c r="E3" s="144" t="s">
        <v>102</v>
      </c>
      <c r="G3" s="145" t="s">
        <v>103</v>
      </c>
    </row>
    <row r="4" spans="2:14" ht="15.75" customHeight="1" x14ac:dyDescent="0.25">
      <c r="B4" s="333" t="s">
        <v>4</v>
      </c>
      <c r="C4" s="334"/>
      <c r="E4" s="146"/>
      <c r="G4" s="145" t="s">
        <v>104</v>
      </c>
    </row>
    <row r="5" spans="2:14" ht="15" customHeight="1" x14ac:dyDescent="0.25">
      <c r="B5" s="335"/>
      <c r="C5" s="336"/>
      <c r="E5" s="147" t="s">
        <v>105</v>
      </c>
      <c r="G5" s="145" t="s">
        <v>106</v>
      </c>
    </row>
    <row r="6" spans="2:14" ht="12.75" customHeight="1" x14ac:dyDescent="0.25">
      <c r="B6" s="148" t="s">
        <v>6</v>
      </c>
      <c r="C6" s="149" t="s">
        <v>107</v>
      </c>
      <c r="E6" s="147" t="s">
        <v>108</v>
      </c>
    </row>
    <row r="7" spans="2:14" ht="12.75" customHeight="1" x14ac:dyDescent="0.25">
      <c r="B7" s="150"/>
      <c r="C7" s="151"/>
      <c r="E7" s="147" t="s">
        <v>109</v>
      </c>
      <c r="F7" s="143"/>
      <c r="G7" s="152" t="s">
        <v>110</v>
      </c>
      <c r="H7" s="153" t="s">
        <v>111</v>
      </c>
      <c r="I7" s="154"/>
      <c r="J7" s="154"/>
      <c r="K7" s="154"/>
      <c r="L7" s="154"/>
      <c r="M7" s="155"/>
    </row>
    <row r="8" spans="2:14" ht="12.75" customHeight="1" x14ac:dyDescent="0.25">
      <c r="B8" s="156" t="s">
        <v>7</v>
      </c>
      <c r="C8" s="157" t="s">
        <v>14</v>
      </c>
      <c r="E8" s="147" t="s">
        <v>112</v>
      </c>
      <c r="G8" s="158" t="s">
        <v>113</v>
      </c>
      <c r="H8" s="159" t="s">
        <v>114</v>
      </c>
      <c r="I8" s="160"/>
      <c r="J8" s="160"/>
      <c r="K8" s="160"/>
      <c r="L8" s="160"/>
      <c r="M8" s="161"/>
    </row>
    <row r="9" spans="2:14" ht="12.75" customHeight="1" x14ac:dyDescent="0.25">
      <c r="B9" s="156" t="s">
        <v>115</v>
      </c>
      <c r="C9" s="157" t="s">
        <v>116</v>
      </c>
      <c r="E9" s="162"/>
    </row>
    <row r="10" spans="2:14" ht="12.75" customHeight="1" x14ac:dyDescent="0.25">
      <c r="B10" s="163"/>
      <c r="C10" s="164"/>
    </row>
    <row r="11" spans="2:14" ht="12.75" customHeight="1" x14ac:dyDescent="0.25">
      <c r="B11" s="165" t="s">
        <v>10</v>
      </c>
      <c r="C11" s="166" t="s">
        <v>16</v>
      </c>
      <c r="E11" s="167" t="s">
        <v>117</v>
      </c>
      <c r="F11" s="143"/>
      <c r="G11" s="168">
        <f>IF(ISERROR('PMF Form'!$D$62),0,"")</f>
        <v>0</v>
      </c>
      <c r="H11" s="169" t="str">
        <f>IF(G11=0,"*** CANNOT CREATE VALID POSITION BASED ON CRITERIA SELECTED***","")</f>
        <v>*** CANNOT CREATE VALID POSITION BASED ON CRITERIA SELECTED***</v>
      </c>
    </row>
    <row r="12" spans="2:14" ht="12.75" customHeight="1" x14ac:dyDescent="0.25">
      <c r="B12" s="170"/>
      <c r="C12" s="171"/>
      <c r="E12" s="172"/>
    </row>
    <row r="13" spans="2:14" ht="15.75" customHeight="1" x14ac:dyDescent="0.25">
      <c r="B13" s="173" t="s">
        <v>118</v>
      </c>
      <c r="C13" s="174" t="s">
        <v>119</v>
      </c>
      <c r="E13" s="147" t="s">
        <v>105</v>
      </c>
      <c r="G13" s="175" t="str">
        <f>CONCATENATE('PMF Form'!D13,'PMF Form'!D15,'PMF Form'!D17,'PMF Form'!D21)</f>
        <v/>
      </c>
      <c r="H13" s="176" t="s">
        <v>120</v>
      </c>
      <c r="I13" s="176"/>
      <c r="J13" s="176"/>
      <c r="K13" s="176"/>
      <c r="L13" s="176"/>
      <c r="M13" s="176" t="str">
        <f>TEXT(G13,"")</f>
        <v/>
      </c>
      <c r="N13" s="177"/>
    </row>
    <row r="14" spans="2:14" ht="12.75" customHeight="1" x14ac:dyDescent="0.25">
      <c r="B14" s="173" t="s">
        <v>11</v>
      </c>
      <c r="C14" s="174" t="s">
        <v>17</v>
      </c>
      <c r="E14" s="147" t="s">
        <v>108</v>
      </c>
    </row>
    <row r="15" spans="2:14" ht="12.75" customHeight="1" x14ac:dyDescent="0.25">
      <c r="B15" s="173" t="s">
        <v>121</v>
      </c>
      <c r="C15" s="269"/>
      <c r="E15" s="147" t="s">
        <v>109</v>
      </c>
      <c r="G15" s="179" t="e">
        <f>VLOOKUP(G17,$H$29:$O$66,8,FALSE)</f>
        <v>#N/A</v>
      </c>
      <c r="H15" s="180" t="s">
        <v>122</v>
      </c>
      <c r="I15" s="181"/>
      <c r="J15" s="182"/>
      <c r="K15" s="182"/>
      <c r="L15" s="182"/>
    </row>
    <row r="16" spans="2:14" ht="12.75" customHeight="1" x14ac:dyDescent="0.25">
      <c r="B16" s="173" t="s">
        <v>123</v>
      </c>
      <c r="C16" s="268" t="s">
        <v>82</v>
      </c>
      <c r="E16" s="147" t="s">
        <v>124</v>
      </c>
      <c r="G16" s="183"/>
      <c r="H16" s="184"/>
      <c r="I16" s="185"/>
    </row>
    <row r="17" spans="2:18" ht="12.75" customHeight="1" x14ac:dyDescent="0.25">
      <c r="B17" s="173" t="s">
        <v>125</v>
      </c>
      <c r="C17" s="267"/>
      <c r="E17" s="186"/>
      <c r="F17" s="145"/>
      <c r="G17" s="187" t="e">
        <f>VLOOKUP(G13,$G$29:$P$66,2,FALSE)</f>
        <v>#N/A</v>
      </c>
      <c r="H17" s="188" t="s">
        <v>126</v>
      </c>
      <c r="I17" s="188"/>
      <c r="J17" s="188"/>
      <c r="K17" s="188"/>
      <c r="L17" s="189"/>
    </row>
    <row r="18" spans="2:18" ht="12.75" customHeight="1" x14ac:dyDescent="0.25">
      <c r="B18" s="173" t="s">
        <v>127</v>
      </c>
      <c r="C18" s="267" t="s">
        <v>301</v>
      </c>
    </row>
    <row r="19" spans="2:18" ht="12.75" customHeight="1" x14ac:dyDescent="0.25">
      <c r="B19" s="291" t="s">
        <v>331</v>
      </c>
      <c r="C19" s="267" t="s">
        <v>302</v>
      </c>
      <c r="E19" s="191" t="s">
        <v>129</v>
      </c>
      <c r="G19" s="192" t="e">
        <f>VLOOKUP(G13,$G$29:$P$66,7,FALSE)</f>
        <v>#N/A</v>
      </c>
      <c r="H19" s="193" t="s">
        <v>130</v>
      </c>
      <c r="I19" s="193"/>
      <c r="J19" s="193"/>
      <c r="K19" s="193"/>
      <c r="L19" s="194"/>
    </row>
    <row r="20" spans="2:18" ht="12.75" customHeight="1" x14ac:dyDescent="0.25">
      <c r="B20" s="173" t="s">
        <v>128</v>
      </c>
      <c r="C20" s="267" t="s">
        <v>330</v>
      </c>
      <c r="E20" s="172"/>
      <c r="F20" s="145"/>
    </row>
    <row r="21" spans="2:18" ht="12.75" customHeight="1" x14ac:dyDescent="0.25">
      <c r="B21" s="195"/>
      <c r="C21" s="178"/>
      <c r="E21" s="147" t="s">
        <v>105</v>
      </c>
      <c r="G21" s="289" t="e">
        <f>VLOOKUP(G13,$G$29:$O$66,5, FALSE)</f>
        <v>#N/A</v>
      </c>
      <c r="H21" s="197" t="s">
        <v>131</v>
      </c>
      <c r="I21" s="197"/>
      <c r="J21" s="197"/>
      <c r="K21" s="197"/>
      <c r="L21" s="198"/>
    </row>
    <row r="22" spans="2:18" ht="12.75" customHeight="1" x14ac:dyDescent="0.25">
      <c r="B22" s="196" t="s">
        <v>73</v>
      </c>
      <c r="C22" s="178"/>
      <c r="E22" s="147" t="s">
        <v>108</v>
      </c>
      <c r="N22" s="200"/>
    </row>
    <row r="23" spans="2:18" ht="12.75" customHeight="1" x14ac:dyDescent="0.25">
      <c r="B23" s="199"/>
      <c r="C23" s="178"/>
      <c r="E23" s="147" t="s">
        <v>109</v>
      </c>
      <c r="G23" s="201">
        <f>'PMF Form'!$I$15</f>
        <v>0</v>
      </c>
      <c r="H23" s="197" t="s">
        <v>133</v>
      </c>
      <c r="I23" s="197"/>
      <c r="J23" s="197"/>
      <c r="K23" s="197"/>
      <c r="L23" s="198"/>
    </row>
    <row r="24" spans="2:18" ht="12.75" customHeight="1" x14ac:dyDescent="0.25">
      <c r="B24" s="199" t="s">
        <v>132</v>
      </c>
      <c r="C24" s="178"/>
      <c r="E24" s="147" t="s">
        <v>135</v>
      </c>
    </row>
    <row r="25" spans="2:18" ht="12.75" customHeight="1" x14ac:dyDescent="0.25">
      <c r="B25" s="199" t="s">
        <v>134</v>
      </c>
      <c r="C25" s="178"/>
      <c r="E25" s="186"/>
      <c r="P25" s="202"/>
    </row>
    <row r="26" spans="2:18" ht="12.75" customHeight="1" x14ac:dyDescent="0.25">
      <c r="B26" s="199" t="s">
        <v>136</v>
      </c>
      <c r="C26" s="178"/>
      <c r="P26" s="203"/>
      <c r="R26" s="204"/>
    </row>
    <row r="27" spans="2:18" ht="12.75" customHeight="1" x14ac:dyDescent="0.25">
      <c r="B27" s="199" t="s">
        <v>137</v>
      </c>
      <c r="C27" s="178"/>
      <c r="E27" s="205" t="s">
        <v>139</v>
      </c>
      <c r="G27" s="137" t="s">
        <v>140</v>
      </c>
      <c r="M27" s="137" t="s">
        <v>141</v>
      </c>
      <c r="N27" s="270" t="s">
        <v>332</v>
      </c>
      <c r="P27" s="203"/>
      <c r="R27" s="204"/>
    </row>
    <row r="28" spans="2:18" ht="12.75" customHeight="1" x14ac:dyDescent="0.25">
      <c r="B28" s="199" t="s">
        <v>138</v>
      </c>
      <c r="C28" s="178"/>
      <c r="E28" s="172"/>
      <c r="G28" s="202" t="s">
        <v>143</v>
      </c>
      <c r="H28" s="202" t="s">
        <v>144</v>
      </c>
      <c r="I28" s="207" t="s">
        <v>145</v>
      </c>
      <c r="J28" s="202" t="s">
        <v>146</v>
      </c>
      <c r="K28" s="207" t="s">
        <v>147</v>
      </c>
      <c r="L28" s="202" t="s">
        <v>148</v>
      </c>
      <c r="M28" s="202" t="s">
        <v>149</v>
      </c>
      <c r="N28" s="207" t="s">
        <v>150</v>
      </c>
      <c r="O28" s="202" t="s">
        <v>151</v>
      </c>
      <c r="P28" s="203"/>
      <c r="R28" s="204"/>
    </row>
    <row r="29" spans="2:18" ht="12.75" customHeight="1" x14ac:dyDescent="0.25">
      <c r="B29" s="199" t="s">
        <v>142</v>
      </c>
      <c r="C29" s="178"/>
      <c r="E29" s="147" t="s">
        <v>105</v>
      </c>
      <c r="G29" s="208" t="s">
        <v>153</v>
      </c>
      <c r="H29" s="209" t="s">
        <v>154</v>
      </c>
      <c r="I29" s="137" t="s">
        <v>7</v>
      </c>
      <c r="J29" s="210" t="s">
        <v>118</v>
      </c>
      <c r="K29" s="206">
        <v>61000</v>
      </c>
      <c r="L29" s="211" t="s">
        <v>119</v>
      </c>
      <c r="M29" s="137" t="s">
        <v>155</v>
      </c>
      <c r="N29" s="212">
        <v>0.26200000000000001</v>
      </c>
      <c r="O29" s="137" t="s">
        <v>156</v>
      </c>
      <c r="P29" s="212"/>
      <c r="R29" s="204"/>
    </row>
    <row r="30" spans="2:18" ht="12.75" customHeight="1" x14ac:dyDescent="0.25">
      <c r="B30" s="199" t="s">
        <v>152</v>
      </c>
      <c r="C30" s="178"/>
      <c r="E30" s="147" t="s">
        <v>108</v>
      </c>
      <c r="G30" s="208" t="s">
        <v>157</v>
      </c>
      <c r="H30" s="209" t="s">
        <v>85</v>
      </c>
      <c r="I30" s="137" t="s">
        <v>115</v>
      </c>
      <c r="J30" s="210" t="s">
        <v>118</v>
      </c>
      <c r="K30" s="206">
        <v>61000</v>
      </c>
      <c r="L30" s="211" t="s">
        <v>119</v>
      </c>
      <c r="M30" s="137" t="s">
        <v>155</v>
      </c>
      <c r="N30" s="212">
        <v>0.13</v>
      </c>
      <c r="O30" s="137" t="s">
        <v>158</v>
      </c>
      <c r="P30" s="212"/>
      <c r="R30" s="204"/>
    </row>
    <row r="31" spans="2:18" ht="12.75" customHeight="1" x14ac:dyDescent="0.25">
      <c r="B31" s="199" t="s">
        <v>9</v>
      </c>
      <c r="C31" s="178"/>
      <c r="E31" s="147" t="s">
        <v>109</v>
      </c>
      <c r="G31" s="208" t="s">
        <v>160</v>
      </c>
      <c r="H31" s="209" t="s">
        <v>161</v>
      </c>
      <c r="I31" s="137" t="s">
        <v>7</v>
      </c>
      <c r="J31" s="210" t="s">
        <v>128</v>
      </c>
      <c r="K31" s="206">
        <v>61008</v>
      </c>
      <c r="L31" s="211" t="s">
        <v>17</v>
      </c>
      <c r="M31" s="137" t="s">
        <v>162</v>
      </c>
      <c r="N31" s="212">
        <v>0.26200000000000001</v>
      </c>
      <c r="O31" s="137" t="s">
        <v>163</v>
      </c>
      <c r="P31" s="212"/>
      <c r="R31" s="204"/>
    </row>
    <row r="32" spans="2:18" ht="12.75" customHeight="1" x14ac:dyDescent="0.25">
      <c r="B32" s="199" t="s">
        <v>159</v>
      </c>
      <c r="C32" s="178"/>
      <c r="E32" s="147" t="s">
        <v>165</v>
      </c>
      <c r="G32" s="208" t="s">
        <v>166</v>
      </c>
      <c r="H32" s="209" t="s">
        <v>161</v>
      </c>
      <c r="I32" s="137" t="s">
        <v>7</v>
      </c>
      <c r="J32" s="210" t="s">
        <v>127</v>
      </c>
      <c r="K32" s="206">
        <v>61008</v>
      </c>
      <c r="L32" s="211" t="s">
        <v>17</v>
      </c>
      <c r="M32" s="137" t="s">
        <v>167</v>
      </c>
      <c r="N32" s="212">
        <v>0.26200000000000001</v>
      </c>
      <c r="O32" s="137" t="s">
        <v>163</v>
      </c>
      <c r="P32" s="212"/>
      <c r="R32" s="204"/>
    </row>
    <row r="33" spans="2:18" ht="12.75" customHeight="1" x14ac:dyDescent="0.25">
      <c r="B33" s="199" t="s">
        <v>164</v>
      </c>
      <c r="C33" s="178"/>
      <c r="E33" s="186"/>
      <c r="G33" s="208" t="s">
        <v>169</v>
      </c>
      <c r="H33" s="209" t="s">
        <v>161</v>
      </c>
      <c r="I33" s="137" t="s">
        <v>7</v>
      </c>
      <c r="J33" s="210" t="s">
        <v>11</v>
      </c>
      <c r="K33" s="206">
        <v>61008</v>
      </c>
      <c r="L33" s="211" t="s">
        <v>17</v>
      </c>
      <c r="M33" s="137" t="s">
        <v>170</v>
      </c>
      <c r="N33" s="212">
        <v>0.26200000000000001</v>
      </c>
      <c r="O33" s="137" t="s">
        <v>163</v>
      </c>
      <c r="P33" s="212"/>
      <c r="R33" s="204"/>
    </row>
    <row r="34" spans="2:18" ht="12.75" customHeight="1" x14ac:dyDescent="0.25">
      <c r="B34" s="199" t="s">
        <v>168</v>
      </c>
      <c r="C34" s="178"/>
      <c r="E34" s="183"/>
      <c r="G34" s="208" t="s">
        <v>172</v>
      </c>
      <c r="H34" s="209" t="s">
        <v>161</v>
      </c>
      <c r="I34" s="137" t="s">
        <v>7</v>
      </c>
      <c r="J34" s="210" t="s">
        <v>121</v>
      </c>
      <c r="K34" s="206">
        <v>61008</v>
      </c>
      <c r="L34" s="211" t="s">
        <v>17</v>
      </c>
      <c r="M34" s="137" t="s">
        <v>170</v>
      </c>
      <c r="N34" s="212">
        <v>0.26200000000000001</v>
      </c>
      <c r="O34" s="137" t="s">
        <v>163</v>
      </c>
      <c r="P34" s="212"/>
      <c r="R34" s="204"/>
    </row>
    <row r="35" spans="2:18" ht="12.75" customHeight="1" x14ac:dyDescent="0.25">
      <c r="B35" s="199" t="s">
        <v>171</v>
      </c>
      <c r="C35" s="178"/>
      <c r="E35" s="210" t="s">
        <v>11</v>
      </c>
      <c r="G35" s="208" t="s">
        <v>173</v>
      </c>
      <c r="H35" s="209" t="s">
        <v>161</v>
      </c>
      <c r="I35" s="137" t="s">
        <v>7</v>
      </c>
      <c r="J35" s="210" t="s">
        <v>123</v>
      </c>
      <c r="K35" s="206">
        <v>61008</v>
      </c>
      <c r="L35" s="211" t="s">
        <v>17</v>
      </c>
      <c r="M35" s="137" t="s">
        <v>170</v>
      </c>
      <c r="N35" s="212">
        <v>0.26200000000000001</v>
      </c>
      <c r="O35" s="137" t="s">
        <v>163</v>
      </c>
      <c r="P35" s="212"/>
      <c r="R35" s="204"/>
    </row>
    <row r="36" spans="2:18" ht="12.75" customHeight="1" x14ac:dyDescent="0.25">
      <c r="B36" s="199" t="s">
        <v>121</v>
      </c>
      <c r="C36" s="178"/>
      <c r="E36" s="210" t="s">
        <v>121</v>
      </c>
      <c r="G36" s="208" t="s">
        <v>175</v>
      </c>
      <c r="H36" s="209" t="s">
        <v>161</v>
      </c>
      <c r="I36" s="137" t="s">
        <v>7</v>
      </c>
      <c r="J36" s="210" t="s">
        <v>125</v>
      </c>
      <c r="K36" s="206">
        <v>61008</v>
      </c>
      <c r="L36" s="211" t="s">
        <v>17</v>
      </c>
      <c r="M36" s="137" t="s">
        <v>170</v>
      </c>
      <c r="N36" s="212">
        <v>0.26200000000000001</v>
      </c>
      <c r="O36" s="137" t="s">
        <v>163</v>
      </c>
      <c r="P36" s="212"/>
      <c r="R36" s="204"/>
    </row>
    <row r="37" spans="2:18" ht="12.75" customHeight="1" x14ac:dyDescent="0.25">
      <c r="B37" s="199" t="s">
        <v>174</v>
      </c>
      <c r="C37" s="178"/>
      <c r="E37" s="210" t="s">
        <v>123</v>
      </c>
      <c r="G37" s="208" t="s">
        <v>177</v>
      </c>
      <c r="H37" s="209" t="s">
        <v>178</v>
      </c>
      <c r="I37" s="137" t="s">
        <v>7</v>
      </c>
      <c r="J37" s="210" t="s">
        <v>11</v>
      </c>
      <c r="K37" s="206">
        <v>61006</v>
      </c>
      <c r="L37" s="211" t="s">
        <v>119</v>
      </c>
      <c r="M37" s="137" t="s">
        <v>179</v>
      </c>
      <c r="N37" s="212">
        <v>0.26200000000000001</v>
      </c>
      <c r="O37" s="137" t="s">
        <v>180</v>
      </c>
      <c r="P37" s="212"/>
      <c r="R37" s="204"/>
    </row>
    <row r="38" spans="2:18" ht="12.75" customHeight="1" x14ac:dyDescent="0.25">
      <c r="B38" s="199" t="s">
        <v>176</v>
      </c>
      <c r="C38" s="178"/>
      <c r="E38" s="210" t="s">
        <v>125</v>
      </c>
      <c r="G38" s="208" t="s">
        <v>182</v>
      </c>
      <c r="H38" s="209" t="s">
        <v>178</v>
      </c>
      <c r="I38" s="137" t="s">
        <v>7</v>
      </c>
      <c r="J38" s="210" t="s">
        <v>121</v>
      </c>
      <c r="K38" s="206">
        <v>61006</v>
      </c>
      <c r="L38" s="211" t="s">
        <v>119</v>
      </c>
      <c r="M38" s="137" t="s">
        <v>179</v>
      </c>
      <c r="N38" s="212">
        <v>0.26200000000000001</v>
      </c>
      <c r="O38" s="137" t="s">
        <v>180</v>
      </c>
      <c r="P38" s="212"/>
      <c r="R38" s="204"/>
    </row>
    <row r="39" spans="2:18" ht="12.75" customHeight="1" x14ac:dyDescent="0.25">
      <c r="B39" s="199" t="s">
        <v>181</v>
      </c>
      <c r="C39" s="178"/>
      <c r="G39" s="208" t="s">
        <v>184</v>
      </c>
      <c r="H39" s="209" t="s">
        <v>178</v>
      </c>
      <c r="I39" s="137" t="s">
        <v>7</v>
      </c>
      <c r="J39" s="210" t="s">
        <v>123</v>
      </c>
      <c r="K39" s="206">
        <v>61006</v>
      </c>
      <c r="L39" s="211" t="s">
        <v>119</v>
      </c>
      <c r="M39" s="137" t="s">
        <v>179</v>
      </c>
      <c r="N39" s="212">
        <v>0.26200000000000001</v>
      </c>
      <c r="O39" s="137" t="s">
        <v>180</v>
      </c>
      <c r="P39" s="212"/>
      <c r="R39" s="204"/>
    </row>
    <row r="40" spans="2:18" ht="12.75" customHeight="1" x14ac:dyDescent="0.25">
      <c r="B40" s="199" t="s">
        <v>183</v>
      </c>
      <c r="C40" s="178"/>
      <c r="G40" s="208" t="s">
        <v>186</v>
      </c>
      <c r="H40" s="209" t="s">
        <v>178</v>
      </c>
      <c r="I40" s="137" t="s">
        <v>7</v>
      </c>
      <c r="J40" s="210" t="s">
        <v>125</v>
      </c>
      <c r="K40" s="206">
        <v>61006</v>
      </c>
      <c r="L40" s="211" t="s">
        <v>119</v>
      </c>
      <c r="M40" s="137" t="s">
        <v>179</v>
      </c>
      <c r="N40" s="212">
        <v>0.26200000000000001</v>
      </c>
      <c r="O40" s="137" t="s">
        <v>180</v>
      </c>
      <c r="P40" s="212"/>
      <c r="R40" s="204"/>
    </row>
    <row r="41" spans="2:18" ht="12.75" customHeight="1" x14ac:dyDescent="0.25">
      <c r="B41" s="199" t="s">
        <v>185</v>
      </c>
      <c r="C41" s="178"/>
      <c r="G41" s="208" t="s">
        <v>188</v>
      </c>
      <c r="H41" s="209" t="s">
        <v>189</v>
      </c>
      <c r="I41" s="137" t="s">
        <v>115</v>
      </c>
      <c r="J41" s="210" t="s">
        <v>128</v>
      </c>
      <c r="K41" s="206">
        <v>61008</v>
      </c>
      <c r="L41" s="211" t="s">
        <v>17</v>
      </c>
      <c r="M41" s="137" t="s">
        <v>162</v>
      </c>
      <c r="N41" s="212">
        <v>0.13</v>
      </c>
      <c r="O41" s="137" t="s">
        <v>190</v>
      </c>
      <c r="P41" s="212"/>
      <c r="R41" s="204"/>
    </row>
    <row r="42" spans="2:18" ht="12.75" customHeight="1" x14ac:dyDescent="0.25">
      <c r="B42" s="199" t="s">
        <v>187</v>
      </c>
      <c r="C42" s="178"/>
      <c r="G42" s="208" t="s">
        <v>192</v>
      </c>
      <c r="H42" s="209" t="s">
        <v>189</v>
      </c>
      <c r="I42" s="137" t="s">
        <v>115</v>
      </c>
      <c r="J42" s="210" t="s">
        <v>11</v>
      </c>
      <c r="K42" s="206">
        <v>61008</v>
      </c>
      <c r="L42" s="211" t="s">
        <v>17</v>
      </c>
      <c r="M42" s="137" t="s">
        <v>170</v>
      </c>
      <c r="N42" s="212">
        <v>0.13</v>
      </c>
      <c r="O42" s="137" t="s">
        <v>190</v>
      </c>
      <c r="P42" s="212"/>
      <c r="R42" s="204"/>
    </row>
    <row r="43" spans="2:18" ht="12.75" customHeight="1" x14ac:dyDescent="0.25">
      <c r="B43" s="199" t="s">
        <v>191</v>
      </c>
      <c r="C43" s="178"/>
      <c r="G43" s="208" t="s">
        <v>194</v>
      </c>
      <c r="H43" s="209" t="s">
        <v>189</v>
      </c>
      <c r="I43" s="137" t="s">
        <v>115</v>
      </c>
      <c r="J43" s="210" t="s">
        <v>121</v>
      </c>
      <c r="K43" s="206">
        <v>61008</v>
      </c>
      <c r="L43" s="211" t="s">
        <v>17</v>
      </c>
      <c r="M43" s="137" t="s">
        <v>170</v>
      </c>
      <c r="N43" s="212">
        <v>0.13</v>
      </c>
      <c r="O43" s="137" t="s">
        <v>190</v>
      </c>
      <c r="P43" s="212"/>
      <c r="R43" s="204"/>
    </row>
    <row r="44" spans="2:18" ht="12.75" customHeight="1" x14ac:dyDescent="0.25">
      <c r="B44" s="199" t="s">
        <v>193</v>
      </c>
      <c r="C44" s="178"/>
      <c r="G44" s="208" t="s">
        <v>196</v>
      </c>
      <c r="H44" s="209" t="s">
        <v>189</v>
      </c>
      <c r="I44" s="137" t="s">
        <v>115</v>
      </c>
      <c r="J44" s="210" t="s">
        <v>123</v>
      </c>
      <c r="K44" s="206">
        <v>61008</v>
      </c>
      <c r="L44" s="211" t="s">
        <v>17</v>
      </c>
      <c r="M44" s="137" t="s">
        <v>170</v>
      </c>
      <c r="N44" s="212">
        <v>0.13</v>
      </c>
      <c r="O44" s="137" t="s">
        <v>190</v>
      </c>
      <c r="P44" s="212"/>
      <c r="R44" s="204"/>
    </row>
    <row r="45" spans="2:18" ht="12.75" customHeight="1" x14ac:dyDescent="0.25">
      <c r="B45" s="199" t="s">
        <v>195</v>
      </c>
      <c r="C45" s="178"/>
      <c r="G45" s="208" t="s">
        <v>198</v>
      </c>
      <c r="H45" s="209" t="s">
        <v>189</v>
      </c>
      <c r="I45" s="137" t="s">
        <v>115</v>
      </c>
      <c r="J45" s="210" t="s">
        <v>125</v>
      </c>
      <c r="K45" s="206">
        <v>61008</v>
      </c>
      <c r="L45" s="211" t="s">
        <v>17</v>
      </c>
      <c r="M45" s="137" t="s">
        <v>170</v>
      </c>
      <c r="N45" s="212">
        <v>0.13</v>
      </c>
      <c r="O45" s="137" t="s">
        <v>190</v>
      </c>
      <c r="P45" s="212"/>
      <c r="R45" s="204"/>
    </row>
    <row r="46" spans="2:18" ht="12.75" customHeight="1" x14ac:dyDescent="0.25">
      <c r="B46" s="199" t="s">
        <v>197</v>
      </c>
      <c r="C46" s="178"/>
      <c r="G46" s="208" t="s">
        <v>199</v>
      </c>
      <c r="H46" s="209" t="s">
        <v>200</v>
      </c>
      <c r="I46" s="137" t="s">
        <v>115</v>
      </c>
      <c r="J46" s="210" t="s">
        <v>11</v>
      </c>
      <c r="K46" s="206">
        <v>61006</v>
      </c>
      <c r="L46" s="211" t="s">
        <v>17</v>
      </c>
      <c r="M46" s="137" t="s">
        <v>179</v>
      </c>
      <c r="N46" s="212">
        <v>0.13</v>
      </c>
      <c r="O46" s="137" t="s">
        <v>201</v>
      </c>
      <c r="P46" s="212"/>
      <c r="R46" s="204"/>
    </row>
    <row r="47" spans="2:18" ht="12.75" customHeight="1" x14ac:dyDescent="0.25">
      <c r="B47" s="199"/>
      <c r="C47" s="178"/>
      <c r="G47" s="208" t="s">
        <v>202</v>
      </c>
      <c r="H47" s="209" t="s">
        <v>200</v>
      </c>
      <c r="I47" s="137" t="s">
        <v>115</v>
      </c>
      <c r="J47" s="210" t="s">
        <v>121</v>
      </c>
      <c r="K47" s="206">
        <v>61006</v>
      </c>
      <c r="L47" s="211" t="s">
        <v>17</v>
      </c>
      <c r="M47" s="137" t="s">
        <v>179</v>
      </c>
      <c r="N47" s="212">
        <v>0.13</v>
      </c>
      <c r="O47" s="137" t="s">
        <v>201</v>
      </c>
      <c r="P47" s="212"/>
      <c r="R47" s="204"/>
    </row>
    <row r="48" spans="2:18" ht="12.75" customHeight="1" x14ac:dyDescent="0.25">
      <c r="B48" s="199"/>
      <c r="C48" s="178"/>
      <c r="G48" s="208" t="s">
        <v>203</v>
      </c>
      <c r="H48" s="209" t="s">
        <v>200</v>
      </c>
      <c r="I48" s="137" t="s">
        <v>115</v>
      </c>
      <c r="J48" s="210" t="s">
        <v>123</v>
      </c>
      <c r="K48" s="206">
        <v>61006</v>
      </c>
      <c r="L48" s="211" t="s">
        <v>17</v>
      </c>
      <c r="M48" s="137" t="s">
        <v>179</v>
      </c>
      <c r="N48" s="212">
        <v>0.13</v>
      </c>
      <c r="O48" s="137" t="s">
        <v>201</v>
      </c>
      <c r="P48" s="212"/>
      <c r="R48" s="204"/>
    </row>
    <row r="49" spans="2:18" ht="12.75" customHeight="1" x14ac:dyDescent="0.25">
      <c r="B49" s="199"/>
      <c r="C49" s="214"/>
      <c r="G49" s="208" t="s">
        <v>204</v>
      </c>
      <c r="H49" s="209" t="s">
        <v>200</v>
      </c>
      <c r="I49" s="137" t="s">
        <v>115</v>
      </c>
      <c r="J49" s="210" t="s">
        <v>125</v>
      </c>
      <c r="K49" s="206">
        <v>61006</v>
      </c>
      <c r="L49" s="211" t="s">
        <v>17</v>
      </c>
      <c r="M49" s="137" t="s">
        <v>179</v>
      </c>
      <c r="N49" s="212">
        <v>0.13</v>
      </c>
      <c r="O49" s="137" t="s">
        <v>201</v>
      </c>
      <c r="P49" s="212"/>
      <c r="R49" s="204"/>
    </row>
    <row r="50" spans="2:18" ht="12.75" customHeight="1" x14ac:dyDescent="0.25">
      <c r="B50" s="213"/>
      <c r="C50" s="183"/>
      <c r="G50" s="208" t="s">
        <v>205</v>
      </c>
      <c r="H50" s="209" t="s">
        <v>206</v>
      </c>
      <c r="I50" s="137" t="s">
        <v>7</v>
      </c>
      <c r="J50" s="210" t="s">
        <v>127</v>
      </c>
      <c r="K50" s="206">
        <v>61008</v>
      </c>
      <c r="L50" s="211" t="s">
        <v>119</v>
      </c>
      <c r="M50" s="137" t="s">
        <v>167</v>
      </c>
      <c r="N50" s="212">
        <v>0.26200000000000001</v>
      </c>
      <c r="O50" s="137" t="s">
        <v>207</v>
      </c>
      <c r="P50" s="212"/>
    </row>
    <row r="51" spans="2:18" ht="12.75" customHeight="1" x14ac:dyDescent="0.3">
      <c r="B51" s="183"/>
      <c r="C51" s="183"/>
      <c r="E51" s="215" t="s">
        <v>208</v>
      </c>
      <c r="F51" s="183"/>
      <c r="G51" s="208" t="s">
        <v>209</v>
      </c>
      <c r="H51" s="209" t="s">
        <v>206</v>
      </c>
      <c r="I51" s="137" t="s">
        <v>7</v>
      </c>
      <c r="J51" s="210" t="s">
        <v>11</v>
      </c>
      <c r="K51" s="206">
        <v>61008</v>
      </c>
      <c r="L51" s="211" t="s">
        <v>119</v>
      </c>
      <c r="M51" s="137" t="s">
        <v>170</v>
      </c>
      <c r="N51" s="212">
        <v>0.26200000000000001</v>
      </c>
      <c r="O51" s="137" t="s">
        <v>207</v>
      </c>
      <c r="P51" s="212"/>
    </row>
    <row r="52" spans="2:18" ht="12.75" customHeight="1" x14ac:dyDescent="0.25">
      <c r="B52" s="183"/>
      <c r="C52" s="183"/>
      <c r="F52" s="183"/>
      <c r="G52" s="208" t="s">
        <v>210</v>
      </c>
      <c r="H52" s="209" t="s">
        <v>206</v>
      </c>
      <c r="I52" s="137" t="s">
        <v>7</v>
      </c>
      <c r="J52" s="210" t="s">
        <v>121</v>
      </c>
      <c r="K52" s="206">
        <v>61008</v>
      </c>
      <c r="L52" s="211" t="s">
        <v>119</v>
      </c>
      <c r="M52" s="137" t="s">
        <v>170</v>
      </c>
      <c r="N52" s="212">
        <v>0.26200000000000001</v>
      </c>
      <c r="O52" s="137" t="s">
        <v>207</v>
      </c>
      <c r="P52" s="212"/>
    </row>
    <row r="53" spans="2:18" ht="12.75" customHeight="1" x14ac:dyDescent="0.25">
      <c r="B53" s="183"/>
      <c r="F53" s="183"/>
      <c r="G53" s="208" t="s">
        <v>211</v>
      </c>
      <c r="H53" s="209" t="s">
        <v>206</v>
      </c>
      <c r="I53" s="137" t="s">
        <v>7</v>
      </c>
      <c r="J53" s="210" t="s">
        <v>123</v>
      </c>
      <c r="K53" s="206">
        <v>61008</v>
      </c>
      <c r="L53" s="211" t="s">
        <v>119</v>
      </c>
      <c r="M53" s="137" t="s">
        <v>170</v>
      </c>
      <c r="N53" s="212">
        <v>0.26200000000000001</v>
      </c>
      <c r="O53" s="137" t="s">
        <v>207</v>
      </c>
      <c r="P53" s="212"/>
    </row>
    <row r="54" spans="2:18" ht="12.75" customHeight="1" x14ac:dyDescent="0.25">
      <c r="F54" s="183"/>
      <c r="G54" s="208" t="s">
        <v>212</v>
      </c>
      <c r="H54" s="209" t="s">
        <v>206</v>
      </c>
      <c r="I54" s="137" t="s">
        <v>7</v>
      </c>
      <c r="J54" s="210" t="s">
        <v>125</v>
      </c>
      <c r="K54" s="206">
        <v>61008</v>
      </c>
      <c r="L54" s="211" t="s">
        <v>119</v>
      </c>
      <c r="M54" s="137" t="s">
        <v>170</v>
      </c>
      <c r="N54" s="212">
        <v>0.26200000000000001</v>
      </c>
      <c r="O54" s="137" t="s">
        <v>207</v>
      </c>
      <c r="P54" s="212"/>
    </row>
    <row r="55" spans="2:18" ht="12.75" customHeight="1" x14ac:dyDescent="0.3">
      <c r="E55" s="215" t="s">
        <v>213</v>
      </c>
      <c r="F55" s="183"/>
      <c r="G55" s="208" t="s">
        <v>214</v>
      </c>
      <c r="H55" s="209" t="s">
        <v>215</v>
      </c>
      <c r="I55" s="137" t="s">
        <v>7</v>
      </c>
      <c r="J55" s="210" t="s">
        <v>11</v>
      </c>
      <c r="K55" s="206">
        <v>61006</v>
      </c>
      <c r="L55" s="211" t="s">
        <v>17</v>
      </c>
      <c r="M55" s="137" t="s">
        <v>179</v>
      </c>
      <c r="N55" s="212">
        <v>0.26200000000000001</v>
      </c>
      <c r="O55" s="137" t="s">
        <v>216</v>
      </c>
      <c r="P55" s="212"/>
    </row>
    <row r="56" spans="2:18" ht="12.75" customHeight="1" x14ac:dyDescent="0.25">
      <c r="F56" s="183"/>
      <c r="G56" s="208" t="s">
        <v>217</v>
      </c>
      <c r="H56" s="209" t="s">
        <v>215</v>
      </c>
      <c r="I56" s="137" t="s">
        <v>7</v>
      </c>
      <c r="J56" s="210" t="s">
        <v>121</v>
      </c>
      <c r="K56" s="206">
        <v>61006</v>
      </c>
      <c r="L56" s="211" t="s">
        <v>17</v>
      </c>
      <c r="M56" s="137" t="s">
        <v>179</v>
      </c>
      <c r="N56" s="212">
        <v>0.26200000000000001</v>
      </c>
      <c r="O56" s="137" t="s">
        <v>216</v>
      </c>
      <c r="P56" s="212"/>
    </row>
    <row r="57" spans="2:18" ht="12.75" customHeight="1" x14ac:dyDescent="0.25">
      <c r="F57" s="183"/>
      <c r="G57" s="208" t="s">
        <v>218</v>
      </c>
      <c r="H57" s="209" t="s">
        <v>215</v>
      </c>
      <c r="I57" s="137" t="s">
        <v>7</v>
      </c>
      <c r="J57" s="210" t="s">
        <v>123</v>
      </c>
      <c r="K57" s="206">
        <v>61006</v>
      </c>
      <c r="L57" s="211" t="s">
        <v>17</v>
      </c>
      <c r="M57" s="137" t="s">
        <v>179</v>
      </c>
      <c r="N57" s="212">
        <v>0.26200000000000001</v>
      </c>
      <c r="O57" s="137" t="s">
        <v>216</v>
      </c>
      <c r="P57" s="212"/>
    </row>
    <row r="58" spans="2:18" ht="12.75" customHeight="1" x14ac:dyDescent="0.25">
      <c r="F58" s="183"/>
      <c r="G58" s="208" t="s">
        <v>219</v>
      </c>
      <c r="H58" s="209" t="s">
        <v>215</v>
      </c>
      <c r="I58" s="137" t="s">
        <v>7</v>
      </c>
      <c r="J58" s="210" t="s">
        <v>125</v>
      </c>
      <c r="K58" s="206">
        <v>61006</v>
      </c>
      <c r="L58" s="211" t="s">
        <v>17</v>
      </c>
      <c r="M58" s="137" t="s">
        <v>179</v>
      </c>
      <c r="N58" s="212">
        <v>0.26200000000000001</v>
      </c>
      <c r="O58" s="137" t="s">
        <v>216</v>
      </c>
      <c r="P58" s="212"/>
    </row>
    <row r="59" spans="2:18" ht="12.75" customHeight="1" x14ac:dyDescent="0.3">
      <c r="E59" s="215" t="s">
        <v>220</v>
      </c>
      <c r="F59" s="183"/>
      <c r="G59" s="208" t="s">
        <v>208</v>
      </c>
      <c r="H59" s="209" t="s">
        <v>189</v>
      </c>
      <c r="I59" s="137" t="s">
        <v>115</v>
      </c>
      <c r="J59" s="210" t="s">
        <v>128</v>
      </c>
      <c r="K59" s="206">
        <v>61008</v>
      </c>
      <c r="L59" s="211" t="s">
        <v>119</v>
      </c>
      <c r="M59" s="137" t="s">
        <v>162</v>
      </c>
      <c r="N59" s="212">
        <v>0.13</v>
      </c>
      <c r="O59" s="137" t="s">
        <v>190</v>
      </c>
      <c r="P59" s="212"/>
    </row>
    <row r="60" spans="2:18" ht="12.75" customHeight="1" x14ac:dyDescent="0.25">
      <c r="F60" s="183"/>
      <c r="G60" s="208" t="s">
        <v>213</v>
      </c>
      <c r="H60" s="209" t="s">
        <v>189</v>
      </c>
      <c r="I60" s="137" t="s">
        <v>115</v>
      </c>
      <c r="J60" s="210" t="s">
        <v>127</v>
      </c>
      <c r="K60" s="206">
        <v>61008</v>
      </c>
      <c r="L60" s="211" t="s">
        <v>119</v>
      </c>
      <c r="M60" s="137" t="s">
        <v>167</v>
      </c>
      <c r="N60" s="212">
        <v>0.13</v>
      </c>
      <c r="O60" s="137" t="s">
        <v>190</v>
      </c>
      <c r="P60" s="212"/>
    </row>
    <row r="61" spans="2:18" ht="12.75" customHeight="1" x14ac:dyDescent="0.25">
      <c r="F61" s="183"/>
      <c r="G61" s="208" t="s">
        <v>221</v>
      </c>
      <c r="H61" s="209" t="s">
        <v>189</v>
      </c>
      <c r="I61" s="137" t="s">
        <v>115</v>
      </c>
      <c r="J61" s="210" t="s">
        <v>127</v>
      </c>
      <c r="K61" s="206">
        <v>61008</v>
      </c>
      <c r="L61" s="211" t="s">
        <v>17</v>
      </c>
      <c r="M61" s="137" t="s">
        <v>167</v>
      </c>
      <c r="N61" s="212">
        <v>0.13</v>
      </c>
      <c r="O61" s="137" t="s">
        <v>190</v>
      </c>
      <c r="P61" s="212"/>
    </row>
    <row r="62" spans="2:18" ht="12.75" customHeight="1" x14ac:dyDescent="0.3">
      <c r="E62" s="216" t="s">
        <v>220</v>
      </c>
      <c r="F62" s="183"/>
      <c r="G62" s="208" t="s">
        <v>222</v>
      </c>
      <c r="H62" s="209" t="s">
        <v>200</v>
      </c>
      <c r="I62" s="137" t="s">
        <v>115</v>
      </c>
      <c r="J62" s="210" t="s">
        <v>11</v>
      </c>
      <c r="K62" s="206">
        <v>61006</v>
      </c>
      <c r="L62" s="211" t="s">
        <v>119</v>
      </c>
      <c r="M62" s="137" t="s">
        <v>179</v>
      </c>
      <c r="N62" s="212">
        <v>0.13</v>
      </c>
      <c r="O62" s="137" t="s">
        <v>190</v>
      </c>
      <c r="P62" s="212"/>
    </row>
    <row r="63" spans="2:18" ht="12.75" customHeight="1" x14ac:dyDescent="0.3">
      <c r="E63" s="216"/>
      <c r="F63" s="183"/>
      <c r="G63" s="208" t="s">
        <v>223</v>
      </c>
      <c r="H63" s="209" t="s">
        <v>200</v>
      </c>
      <c r="I63" s="137" t="s">
        <v>115</v>
      </c>
      <c r="J63" s="210" t="s">
        <v>121</v>
      </c>
      <c r="K63" s="206">
        <v>61006</v>
      </c>
      <c r="L63" s="211" t="s">
        <v>119</v>
      </c>
      <c r="M63" s="137" t="s">
        <v>179</v>
      </c>
      <c r="N63" s="212">
        <v>0.13</v>
      </c>
      <c r="O63" s="137" t="s">
        <v>190</v>
      </c>
      <c r="P63" s="212"/>
    </row>
    <row r="64" spans="2:18" ht="12.75" customHeight="1" x14ac:dyDescent="0.3">
      <c r="E64" s="216"/>
      <c r="F64" s="183"/>
      <c r="G64" s="208" t="s">
        <v>224</v>
      </c>
      <c r="H64" s="209" t="s">
        <v>200</v>
      </c>
      <c r="I64" s="137" t="s">
        <v>115</v>
      </c>
      <c r="J64" s="210" t="s">
        <v>123</v>
      </c>
      <c r="K64" s="206">
        <v>61006</v>
      </c>
      <c r="L64" s="211" t="s">
        <v>119</v>
      </c>
      <c r="M64" s="137" t="s">
        <v>179</v>
      </c>
      <c r="N64" s="212">
        <v>0.13</v>
      </c>
      <c r="O64" s="137" t="s">
        <v>190</v>
      </c>
      <c r="P64" s="212"/>
    </row>
    <row r="65" spans="4:16" ht="12.75" customHeight="1" x14ac:dyDescent="0.3">
      <c r="E65" s="216"/>
      <c r="F65" s="183"/>
      <c r="G65" s="208" t="s">
        <v>225</v>
      </c>
      <c r="H65" s="209" t="s">
        <v>200</v>
      </c>
      <c r="I65" s="137" t="s">
        <v>115</v>
      </c>
      <c r="J65" s="210" t="s">
        <v>125</v>
      </c>
      <c r="K65" s="206">
        <v>61006</v>
      </c>
      <c r="L65" s="211" t="s">
        <v>119</v>
      </c>
      <c r="M65" s="137" t="s">
        <v>179</v>
      </c>
      <c r="N65" s="212">
        <v>0.13</v>
      </c>
      <c r="O65" s="137" t="s">
        <v>190</v>
      </c>
      <c r="P65" s="212"/>
    </row>
    <row r="66" spans="4:16" ht="12.75" customHeight="1" x14ac:dyDescent="0.25">
      <c r="F66" s="183"/>
      <c r="G66" s="208"/>
      <c r="H66" s="209"/>
      <c r="I66" s="137"/>
      <c r="J66" s="210"/>
      <c r="K66" s="206"/>
      <c r="L66" s="203"/>
      <c r="M66" s="137"/>
      <c r="N66" s="212">
        <v>0</v>
      </c>
      <c r="O66" s="137"/>
    </row>
    <row r="67" spans="4:16" ht="12.75" customHeight="1" x14ac:dyDescent="0.25">
      <c r="D67" s="183"/>
      <c r="F67" s="183"/>
    </row>
    <row r="68" spans="4:16" ht="19.5" customHeight="1" x14ac:dyDescent="0.25">
      <c r="D68" s="183"/>
      <c r="F68" s="183"/>
      <c r="G68" s="145" t="s">
        <v>103</v>
      </c>
      <c r="N68" s="204"/>
    </row>
    <row r="69" spans="4:16" ht="19.5" customHeight="1" x14ac:dyDescent="0.25">
      <c r="D69" s="183"/>
      <c r="F69" s="183"/>
      <c r="G69" s="145" t="s">
        <v>104</v>
      </c>
      <c r="N69" s="202"/>
      <c r="O69" s="202"/>
      <c r="P69" s="202"/>
    </row>
    <row r="70" spans="4:16" ht="19.5" customHeight="1" x14ac:dyDescent="0.25">
      <c r="F70" s="183"/>
      <c r="G70" s="145" t="s">
        <v>106</v>
      </c>
      <c r="N70" s="212"/>
      <c r="O70" s="137"/>
      <c r="P70" s="137"/>
    </row>
    <row r="71" spans="4:16" ht="12.75" customHeight="1" x14ac:dyDescent="0.25">
      <c r="F71" s="183"/>
      <c r="N71" s="212"/>
      <c r="O71" s="137"/>
    </row>
    <row r="72" spans="4:16" ht="12.75" customHeight="1" x14ac:dyDescent="0.25">
      <c r="F72" s="140"/>
      <c r="G72" s="152" t="s">
        <v>110</v>
      </c>
      <c r="H72" s="153" t="s">
        <v>226</v>
      </c>
      <c r="I72" s="154"/>
      <c r="J72" s="154"/>
      <c r="K72" s="154"/>
      <c r="L72" s="154"/>
      <c r="M72" s="155"/>
      <c r="N72" s="212"/>
      <c r="O72" s="137"/>
    </row>
    <row r="73" spans="4:16" ht="12.75" customHeight="1" x14ac:dyDescent="0.25">
      <c r="F73" s="140"/>
      <c r="G73" s="158" t="s">
        <v>113</v>
      </c>
      <c r="H73" s="159" t="s">
        <v>114</v>
      </c>
      <c r="I73" s="160"/>
      <c r="J73" s="160"/>
      <c r="K73" s="160"/>
      <c r="L73" s="160"/>
      <c r="M73" s="161"/>
      <c r="N73" s="212"/>
      <c r="O73" s="137"/>
    </row>
    <row r="74" spans="4:16" ht="12.75" customHeight="1" x14ac:dyDescent="0.25">
      <c r="F74" s="140"/>
      <c r="M74" s="137"/>
      <c r="N74" s="212"/>
      <c r="O74" s="137"/>
    </row>
    <row r="75" spans="4:16" ht="12.75" customHeight="1" x14ac:dyDescent="0.25">
      <c r="F75" s="140"/>
      <c r="M75" s="137"/>
      <c r="N75" s="212"/>
      <c r="O75" s="137"/>
    </row>
    <row r="76" spans="4:16" ht="12.75" customHeight="1" x14ac:dyDescent="0.25">
      <c r="F76" s="140"/>
      <c r="G76" s="217">
        <f>IF(('PMF Form'!D35&gt;1)*('PMF Form'!E35&gt;1)*('PMF Form'!F35&gt;1)*('PMF Form'!H35&gt;1),"",0)</f>
        <v>0</v>
      </c>
      <c r="H76" s="169" t="str">
        <f>IF(G76=0,"***  CANNOT CREATE POSITION WITHOUT A LABOR DISTRIBUTION FOP AND AMOUNT ***","")</f>
        <v>***  CANNOT CREATE POSITION WITHOUT A LABOR DISTRIBUTION FOP AND AMOUNT ***</v>
      </c>
      <c r="N76" s="212"/>
      <c r="O76" s="137"/>
    </row>
    <row r="77" spans="4:16" ht="12.75" customHeight="1" x14ac:dyDescent="0.25">
      <c r="F77" s="140"/>
      <c r="M77" s="137"/>
      <c r="N77" s="212"/>
      <c r="O77" s="137"/>
    </row>
    <row r="78" spans="4:16" ht="12.75" customHeight="1" x14ac:dyDescent="0.25">
      <c r="F78" s="140"/>
      <c r="G78" s="218" t="s">
        <v>227</v>
      </c>
      <c r="M78" s="137"/>
      <c r="N78" s="212"/>
      <c r="O78" s="137"/>
    </row>
    <row r="79" spans="4:16" ht="12.75" customHeight="1" x14ac:dyDescent="0.25">
      <c r="F79" s="140"/>
    </row>
    <row r="80" spans="4:16" ht="12.75" customHeight="1" x14ac:dyDescent="0.25">
      <c r="F80" s="140"/>
      <c r="G80" s="218" t="s">
        <v>228</v>
      </c>
    </row>
    <row r="81" spans="2:12" ht="12.75" customHeight="1" x14ac:dyDescent="0.25">
      <c r="F81" s="140"/>
    </row>
    <row r="82" spans="2:12" ht="12.75" customHeight="1" x14ac:dyDescent="0.25">
      <c r="E82" s="219" t="s">
        <v>229</v>
      </c>
      <c r="F82" s="140"/>
      <c r="G82" s="219" t="s">
        <v>229</v>
      </c>
    </row>
    <row r="83" spans="2:12" ht="12.75" customHeight="1" x14ac:dyDescent="0.25">
      <c r="E83" s="220" t="s">
        <v>230</v>
      </c>
      <c r="F83" s="140"/>
      <c r="G83" s="137" t="s">
        <v>231</v>
      </c>
    </row>
    <row r="84" spans="2:12" ht="12.75" customHeight="1" x14ac:dyDescent="0.25">
      <c r="E84" s="137" t="s">
        <v>232</v>
      </c>
      <c r="F84" s="140"/>
    </row>
    <row r="85" spans="2:12" ht="12.75" customHeight="1" x14ac:dyDescent="0.25">
      <c r="E85" s="137" t="s">
        <v>233</v>
      </c>
      <c r="F85" s="140"/>
      <c r="G85" s="221" t="e">
        <f>CONCATENATE(#REF!)</f>
        <v>#REF!</v>
      </c>
      <c r="H85" s="222" t="s">
        <v>120</v>
      </c>
      <c r="I85" s="222"/>
      <c r="J85" s="223"/>
      <c r="K85" s="223"/>
    </row>
    <row r="86" spans="2:12" ht="12.75" customHeight="1" x14ac:dyDescent="0.25">
      <c r="E86" s="184" t="s">
        <v>234</v>
      </c>
      <c r="F86" s="140"/>
      <c r="L86" s="202"/>
    </row>
    <row r="87" spans="2:12" ht="12.75" customHeight="1" x14ac:dyDescent="0.25">
      <c r="E87" s="184" t="s">
        <v>235</v>
      </c>
      <c r="F87" s="224"/>
      <c r="G87" s="179" t="e">
        <f>VLOOKUP($G85,$G$100:$K$108,6,FALSE)</f>
        <v>#REF!</v>
      </c>
      <c r="H87" s="180" t="s">
        <v>236</v>
      </c>
      <c r="I87" s="181"/>
      <c r="J87" s="225"/>
      <c r="K87" s="225"/>
    </row>
    <row r="88" spans="2:12" ht="12.75" customHeight="1" x14ac:dyDescent="0.25">
      <c r="G88" s="183"/>
      <c r="H88" s="184"/>
      <c r="I88" s="185"/>
    </row>
    <row r="89" spans="2:12" ht="12.75" customHeight="1" x14ac:dyDescent="0.25">
      <c r="G89" s="179" t="e">
        <f>VLOOKUP($G85,$G$100:$K$108,2,FALSE)</f>
        <v>#REF!</v>
      </c>
      <c r="H89" s="226" t="s">
        <v>237</v>
      </c>
      <c r="I89" s="226"/>
      <c r="J89" s="227"/>
      <c r="K89" s="227"/>
    </row>
    <row r="90" spans="2:12" ht="12.75" customHeight="1" x14ac:dyDescent="0.25">
      <c r="E90" s="219" t="s">
        <v>229</v>
      </c>
    </row>
    <row r="91" spans="2:12" ht="12.75" customHeight="1" x14ac:dyDescent="0.25">
      <c r="E91" s="228" t="s">
        <v>238</v>
      </c>
      <c r="G91" s="179" t="e">
        <f>VLOOKUP($G85,$G$100:$K$108,3,FALSE)</f>
        <v>#REF!</v>
      </c>
      <c r="H91" s="229" t="s">
        <v>239</v>
      </c>
      <c r="I91" s="229"/>
      <c r="J91" s="230"/>
      <c r="K91" s="230"/>
    </row>
    <row r="92" spans="2:12" ht="12.75" customHeight="1" x14ac:dyDescent="0.25">
      <c r="C92" s="137"/>
      <c r="E92" s="146"/>
    </row>
    <row r="93" spans="2:12" ht="12.75" customHeight="1" x14ac:dyDescent="0.25">
      <c r="B93" s="137"/>
      <c r="C93" s="137"/>
      <c r="E93" s="231" t="s">
        <v>101</v>
      </c>
      <c r="G93" s="179" t="e">
        <f>VLOOKUP($G85,$G$100:$K$108,4,FALSE)</f>
        <v>#REF!</v>
      </c>
      <c r="H93" s="232" t="s">
        <v>240</v>
      </c>
      <c r="I93" s="232"/>
      <c r="J93" s="233"/>
      <c r="K93" s="233"/>
    </row>
    <row r="94" spans="2:12" s="265" customFormat="1" ht="12.75" customHeight="1" x14ac:dyDescent="0.25">
      <c r="B94" s="137"/>
      <c r="C94" s="137"/>
      <c r="E94" s="231"/>
    </row>
    <row r="95" spans="2:12" s="265" customFormat="1" ht="12.75" customHeight="1" x14ac:dyDescent="0.25">
      <c r="B95" s="137"/>
      <c r="C95" s="137"/>
      <c r="E95" s="231"/>
      <c r="G95" s="286" t="e">
        <f>VLOOKUP($G85,$G$100:$K$108,4,FALSE)</f>
        <v>#REF!</v>
      </c>
      <c r="H95" s="287" t="s">
        <v>328</v>
      </c>
      <c r="I95" s="287"/>
      <c r="J95" s="288"/>
      <c r="K95" s="288"/>
    </row>
    <row r="96" spans="2:12" ht="12.75" customHeight="1" x14ac:dyDescent="0.25">
      <c r="B96" s="137"/>
      <c r="E96" s="234" t="s">
        <v>241</v>
      </c>
    </row>
    <row r="97" spans="2:12" ht="12.75" customHeight="1" x14ac:dyDescent="0.25">
      <c r="B97" s="219" t="s">
        <v>229</v>
      </c>
      <c r="E97" s="172"/>
      <c r="G97" s="219" t="s">
        <v>229</v>
      </c>
    </row>
    <row r="98" spans="2:12" ht="12.75" customHeight="1" x14ac:dyDescent="0.25">
      <c r="B98" s="137" t="s">
        <v>231</v>
      </c>
      <c r="C98" s="236"/>
      <c r="E98" s="172" t="s">
        <v>242</v>
      </c>
      <c r="G98" s="237" t="s">
        <v>231</v>
      </c>
      <c r="H98" s="183"/>
      <c r="I98" s="238"/>
    </row>
    <row r="99" spans="2:12" ht="12.75" customHeight="1" x14ac:dyDescent="0.25">
      <c r="B99" s="235" t="s">
        <v>4</v>
      </c>
      <c r="C99" s="178"/>
      <c r="E99" s="172" t="s">
        <v>243</v>
      </c>
      <c r="G99" s="202" t="s">
        <v>143</v>
      </c>
      <c r="H99" s="202" t="s">
        <v>144</v>
      </c>
      <c r="I99" s="202" t="s">
        <v>145</v>
      </c>
      <c r="J99" s="202" t="s">
        <v>146</v>
      </c>
      <c r="K99" s="202" t="s">
        <v>147</v>
      </c>
      <c r="L99" s="202" t="s">
        <v>148</v>
      </c>
    </row>
    <row r="100" spans="2:12" ht="12.75" customHeight="1" x14ac:dyDescent="0.25">
      <c r="B100" s="239"/>
      <c r="C100" s="190"/>
      <c r="E100" s="172" t="s">
        <v>244</v>
      </c>
      <c r="G100" s="137" t="s">
        <v>245</v>
      </c>
      <c r="H100" s="240" t="s">
        <v>161</v>
      </c>
      <c r="I100" s="137" t="s">
        <v>246</v>
      </c>
      <c r="J100" s="137" t="s">
        <v>163</v>
      </c>
      <c r="K100" s="212">
        <v>0.26700000000000002</v>
      </c>
      <c r="L100" s="290">
        <v>61004</v>
      </c>
    </row>
    <row r="101" spans="2:12" ht="12.75" customHeight="1" x14ac:dyDescent="0.25">
      <c r="B101" s="195" t="s">
        <v>101</v>
      </c>
      <c r="C101" s="178"/>
      <c r="E101" s="172" t="s">
        <v>248</v>
      </c>
      <c r="G101" s="137" t="s">
        <v>249</v>
      </c>
      <c r="H101" s="240" t="s">
        <v>161</v>
      </c>
      <c r="I101" s="137" t="s">
        <v>170</v>
      </c>
      <c r="J101" s="137" t="s">
        <v>163</v>
      </c>
      <c r="K101" s="212">
        <v>0.26700000000000002</v>
      </c>
      <c r="L101" s="290">
        <v>61004</v>
      </c>
    </row>
    <row r="102" spans="2:12" ht="12.75" customHeight="1" x14ac:dyDescent="0.25">
      <c r="B102" s="241" t="s">
        <v>247</v>
      </c>
      <c r="C102" s="236"/>
      <c r="E102" s="172" t="s">
        <v>250</v>
      </c>
      <c r="G102" s="137" t="s">
        <v>251</v>
      </c>
      <c r="H102" s="240" t="s">
        <v>161</v>
      </c>
      <c r="I102" s="137" t="s">
        <v>170</v>
      </c>
      <c r="J102" s="137" t="s">
        <v>163</v>
      </c>
      <c r="K102" s="212">
        <v>0.26700000000000002</v>
      </c>
      <c r="L102" s="290">
        <v>61004</v>
      </c>
    </row>
    <row r="103" spans="2:12" ht="12.75" customHeight="1" x14ac:dyDescent="0.25">
      <c r="B103" s="235"/>
      <c r="C103" s="164" t="s">
        <v>252</v>
      </c>
      <c r="E103" s="172" t="s">
        <v>253</v>
      </c>
      <c r="G103" s="137" t="s">
        <v>254</v>
      </c>
      <c r="H103" s="240" t="s">
        <v>161</v>
      </c>
      <c r="I103" s="137" t="s">
        <v>170</v>
      </c>
      <c r="J103" s="137" t="s">
        <v>163</v>
      </c>
      <c r="K103" s="212">
        <v>0.26700000000000002</v>
      </c>
      <c r="L103" s="290">
        <v>61004</v>
      </c>
    </row>
    <row r="104" spans="2:12" ht="12.75" customHeight="1" x14ac:dyDescent="0.25">
      <c r="B104" s="242" t="s">
        <v>245</v>
      </c>
      <c r="C104" s="164" t="s">
        <v>255</v>
      </c>
      <c r="E104" s="172" t="s">
        <v>256</v>
      </c>
      <c r="G104" s="137" t="s">
        <v>257</v>
      </c>
      <c r="H104" s="240" t="s">
        <v>161</v>
      </c>
      <c r="I104" s="137" t="s">
        <v>170</v>
      </c>
      <c r="J104" s="137" t="s">
        <v>163</v>
      </c>
      <c r="K104" s="212">
        <v>0.26700000000000002</v>
      </c>
      <c r="L104" s="290">
        <v>61004</v>
      </c>
    </row>
    <row r="105" spans="2:12" ht="12.75" customHeight="1" x14ac:dyDescent="0.25">
      <c r="B105" s="242" t="s">
        <v>249</v>
      </c>
      <c r="C105" s="164" t="s">
        <v>258</v>
      </c>
      <c r="E105" s="172" t="s">
        <v>259</v>
      </c>
      <c r="G105" s="137" t="s">
        <v>260</v>
      </c>
      <c r="H105" s="240" t="s">
        <v>161</v>
      </c>
      <c r="I105" s="137" t="s">
        <v>170</v>
      </c>
      <c r="J105" s="137" t="s">
        <v>163</v>
      </c>
      <c r="K105" s="212">
        <v>0.26700000000000002</v>
      </c>
      <c r="L105" s="290">
        <v>61004</v>
      </c>
    </row>
    <row r="106" spans="2:12" ht="12.75" customHeight="1" x14ac:dyDescent="0.25">
      <c r="B106" s="242" t="s">
        <v>251</v>
      </c>
      <c r="C106" s="164" t="s">
        <v>261</v>
      </c>
      <c r="E106" s="186"/>
      <c r="G106" s="137" t="s">
        <v>262</v>
      </c>
      <c r="H106" s="240" t="s">
        <v>161</v>
      </c>
      <c r="I106" s="137" t="s">
        <v>170</v>
      </c>
      <c r="J106" s="137" t="s">
        <v>163</v>
      </c>
      <c r="K106" s="212">
        <v>0.26700000000000002</v>
      </c>
      <c r="L106" s="290">
        <v>61004</v>
      </c>
    </row>
    <row r="107" spans="2:12" ht="12.75" customHeight="1" x14ac:dyDescent="0.25">
      <c r="B107" s="242" t="s">
        <v>254</v>
      </c>
      <c r="C107" s="164" t="s">
        <v>263</v>
      </c>
      <c r="G107" s="137" t="s">
        <v>264</v>
      </c>
      <c r="H107" s="240" t="s">
        <v>161</v>
      </c>
      <c r="I107" s="137" t="s">
        <v>170</v>
      </c>
      <c r="J107" s="137" t="s">
        <v>163</v>
      </c>
      <c r="K107" s="212">
        <v>0.26700000000000002</v>
      </c>
      <c r="L107" s="290">
        <v>61004</v>
      </c>
    </row>
    <row r="108" spans="2:12" ht="12.75" customHeight="1" x14ac:dyDescent="0.25">
      <c r="B108" s="242" t="s">
        <v>257</v>
      </c>
      <c r="C108" s="164" t="s">
        <v>265</v>
      </c>
      <c r="G108" s="137" t="s">
        <v>266</v>
      </c>
      <c r="H108" s="240" t="s">
        <v>161</v>
      </c>
      <c r="I108" s="137" t="s">
        <v>170</v>
      </c>
      <c r="J108" s="137" t="s">
        <v>163</v>
      </c>
      <c r="K108" s="212">
        <v>0.26700000000000002</v>
      </c>
      <c r="L108" s="290">
        <v>61004</v>
      </c>
    </row>
    <row r="109" spans="2:12" ht="12.75" customHeight="1" x14ac:dyDescent="0.25">
      <c r="B109" s="242" t="s">
        <v>260</v>
      </c>
      <c r="C109" s="164" t="s">
        <v>267</v>
      </c>
    </row>
    <row r="110" spans="2:12" ht="12.75" customHeight="1" x14ac:dyDescent="0.25">
      <c r="B110" s="242" t="s">
        <v>262</v>
      </c>
      <c r="C110" s="164" t="s">
        <v>268</v>
      </c>
    </row>
    <row r="111" spans="2:12" ht="12.75" customHeight="1" x14ac:dyDescent="0.25">
      <c r="B111" s="242" t="s">
        <v>264</v>
      </c>
      <c r="C111" s="164" t="s">
        <v>269</v>
      </c>
    </row>
    <row r="112" spans="2:12" ht="12.75" customHeight="1" x14ac:dyDescent="0.25">
      <c r="B112" s="242" t="s">
        <v>266</v>
      </c>
      <c r="C112" s="244"/>
    </row>
    <row r="113" spans="2:3" ht="12.75" customHeight="1" x14ac:dyDescent="0.25">
      <c r="B113" s="243"/>
      <c r="C113" s="137"/>
    </row>
    <row r="114" spans="2:3" ht="12.75" customHeight="1" x14ac:dyDescent="0.25">
      <c r="B114" s="137"/>
    </row>
    <row r="115" spans="2:3" ht="12.75" customHeight="1" x14ac:dyDescent="0.25"/>
    <row r="116" spans="2:3" ht="12.75" customHeight="1" x14ac:dyDescent="0.25"/>
    <row r="117" spans="2:3" ht="12.75" customHeight="1" x14ac:dyDescent="0.25"/>
    <row r="118" spans="2:3" ht="12.75" customHeight="1" x14ac:dyDescent="0.25"/>
    <row r="119" spans="2:3" ht="12.75" customHeight="1" x14ac:dyDescent="0.25"/>
    <row r="120" spans="2:3" ht="12.75" customHeight="1" x14ac:dyDescent="0.25"/>
    <row r="121" spans="2:3" ht="12.75" customHeight="1" x14ac:dyDescent="0.25"/>
    <row r="122" spans="2:3" ht="12.75" customHeight="1" x14ac:dyDescent="0.25"/>
    <row r="123" spans="2:3" ht="12.75" customHeight="1" x14ac:dyDescent="0.25">
      <c r="B123" s="183"/>
    </row>
    <row r="124" spans="2:3" ht="12.75" customHeight="1" x14ac:dyDescent="0.25"/>
    <row r="125" spans="2:3" ht="12.75" customHeight="1" x14ac:dyDescent="0.25"/>
    <row r="126" spans="2:3" ht="12.75" customHeight="1" x14ac:dyDescent="0.25"/>
    <row r="127" spans="2:3" ht="12.75" customHeight="1" x14ac:dyDescent="0.25"/>
    <row r="128" spans="2:3" ht="12.75" customHeight="1" x14ac:dyDescent="0.25"/>
    <row r="129" spans="3:8" ht="12.75" customHeight="1" x14ac:dyDescent="0.25"/>
    <row r="130" spans="3:8" ht="12.75" customHeight="1" x14ac:dyDescent="0.25"/>
    <row r="131" spans="3:8" ht="12.75" customHeight="1" x14ac:dyDescent="0.25"/>
    <row r="132" spans="3:8" ht="12.75" customHeight="1" x14ac:dyDescent="0.25"/>
    <row r="133" spans="3:8" ht="12.75" customHeight="1" x14ac:dyDescent="0.25">
      <c r="G133" s="137"/>
      <c r="H133" s="137"/>
    </row>
    <row r="134" spans="3:8" ht="12.75" customHeight="1" x14ac:dyDescent="0.25">
      <c r="C134" s="183"/>
      <c r="F134" s="137"/>
      <c r="G134" s="137"/>
      <c r="H134" s="137"/>
    </row>
    <row r="135" spans="3:8" ht="12.75" customHeight="1" x14ac:dyDescent="0.25">
      <c r="C135" s="183"/>
      <c r="G135" s="137"/>
      <c r="H135" s="137"/>
    </row>
    <row r="136" spans="3:8" ht="12.75" customHeight="1" x14ac:dyDescent="0.25">
      <c r="C136" s="183"/>
      <c r="G136" s="137"/>
      <c r="H136" s="137"/>
    </row>
    <row r="137" spans="3:8" ht="12.75" customHeight="1" x14ac:dyDescent="0.25">
      <c r="C137" s="183"/>
      <c r="G137" s="137"/>
      <c r="H137" s="137"/>
    </row>
    <row r="138" spans="3:8" ht="12.75" customHeight="1" x14ac:dyDescent="0.25">
      <c r="G138" s="137"/>
      <c r="H138" s="137"/>
    </row>
    <row r="139" spans="3:8" ht="12.75" customHeight="1" x14ac:dyDescent="0.25">
      <c r="G139" s="137"/>
      <c r="H139" s="137"/>
    </row>
    <row r="140" spans="3:8" ht="12.75" customHeight="1" x14ac:dyDescent="0.25">
      <c r="G140" s="137"/>
      <c r="H140" s="137"/>
    </row>
    <row r="141" spans="3:8" ht="12.75" customHeight="1" x14ac:dyDescent="0.25">
      <c r="G141" s="137"/>
      <c r="H141" s="137"/>
    </row>
    <row r="142" spans="3:8" ht="12.75" customHeight="1" x14ac:dyDescent="0.25">
      <c r="G142" s="137"/>
      <c r="H142" s="137"/>
    </row>
    <row r="143" spans="3:8" ht="12.75" customHeight="1" x14ac:dyDescent="0.25">
      <c r="G143" s="137"/>
      <c r="H143" s="137"/>
    </row>
    <row r="144" spans="3:8" ht="12.75" customHeight="1" x14ac:dyDescent="0.25">
      <c r="G144" s="137"/>
      <c r="H144" s="137"/>
    </row>
    <row r="145" spans="3:8" ht="12.75" customHeight="1" x14ac:dyDescent="0.25">
      <c r="G145" s="137"/>
      <c r="H145" s="137"/>
    </row>
    <row r="146" spans="3:8" ht="12.75" customHeight="1" x14ac:dyDescent="0.25">
      <c r="G146" s="137"/>
      <c r="H146" s="137"/>
    </row>
    <row r="147" spans="3:8" ht="12.75" customHeight="1" x14ac:dyDescent="0.25">
      <c r="G147" s="137"/>
      <c r="H147" s="137"/>
    </row>
    <row r="148" spans="3:8" ht="12.75" customHeight="1" x14ac:dyDescent="0.25">
      <c r="G148" s="137"/>
      <c r="H148" s="137"/>
    </row>
    <row r="149" spans="3:8" ht="12.75" customHeight="1" x14ac:dyDescent="0.25">
      <c r="G149" s="137"/>
      <c r="H149" s="137"/>
    </row>
    <row r="150" spans="3:8" ht="12.75" customHeight="1" x14ac:dyDescent="0.25">
      <c r="G150" s="137"/>
      <c r="H150" s="137"/>
    </row>
    <row r="151" spans="3:8" ht="12.75" customHeight="1" x14ac:dyDescent="0.25">
      <c r="G151" s="137"/>
      <c r="H151" s="137"/>
    </row>
    <row r="152" spans="3:8" ht="12.75" customHeight="1" x14ac:dyDescent="0.25">
      <c r="C152" s="137"/>
      <c r="G152" s="137"/>
      <c r="H152" s="137"/>
    </row>
    <row r="153" spans="3:8" ht="12.75" customHeight="1" x14ac:dyDescent="0.25">
      <c r="C153" s="137"/>
      <c r="G153" s="137"/>
      <c r="H153" s="137"/>
    </row>
    <row r="154" spans="3:8" ht="12.75" customHeight="1" x14ac:dyDescent="0.25">
      <c r="C154" s="137"/>
      <c r="G154" s="137"/>
      <c r="H154" s="137"/>
    </row>
    <row r="155" spans="3:8" ht="12.75" customHeight="1" x14ac:dyDescent="0.25">
      <c r="C155" s="137"/>
      <c r="G155" s="137"/>
      <c r="H155" s="137"/>
    </row>
    <row r="156" spans="3:8" ht="12.75" customHeight="1" x14ac:dyDescent="0.25">
      <c r="C156" s="137"/>
      <c r="G156" s="137"/>
      <c r="H156" s="137"/>
    </row>
    <row r="157" spans="3:8" ht="12.75" customHeight="1" x14ac:dyDescent="0.25">
      <c r="C157" s="137"/>
      <c r="G157" s="137"/>
      <c r="H157" s="137"/>
    </row>
    <row r="158" spans="3:8" ht="12.75" customHeight="1" x14ac:dyDescent="0.25">
      <c r="C158" s="137"/>
      <c r="G158" s="145"/>
      <c r="H158" s="137"/>
    </row>
    <row r="159" spans="3:8" ht="12.75" customHeight="1" x14ac:dyDescent="0.25">
      <c r="C159" s="137"/>
      <c r="H159" s="137"/>
    </row>
    <row r="160" spans="3:8" ht="12.75" customHeight="1" x14ac:dyDescent="0.25">
      <c r="C160" s="137"/>
      <c r="H160" s="137"/>
    </row>
    <row r="161" spans="3:8" ht="12.75" customHeight="1" x14ac:dyDescent="0.25">
      <c r="C161" s="137"/>
      <c r="H161" s="137"/>
    </row>
    <row r="162" spans="3:8" ht="12.75" customHeight="1" x14ac:dyDescent="0.25">
      <c r="C162" s="137"/>
      <c r="H162" s="137"/>
    </row>
    <row r="163" spans="3:8" ht="12.75" customHeight="1" x14ac:dyDescent="0.25">
      <c r="C163" s="137"/>
      <c r="H163" s="137"/>
    </row>
    <row r="164" spans="3:8" ht="12.75" customHeight="1" x14ac:dyDescent="0.25">
      <c r="C164" s="137"/>
      <c r="H164" s="137"/>
    </row>
    <row r="165" spans="3:8" ht="12.75" customHeight="1" x14ac:dyDescent="0.25">
      <c r="C165" s="137"/>
      <c r="G165" s="137"/>
      <c r="H165" s="137"/>
    </row>
    <row r="166" spans="3:8" ht="12.75" customHeight="1" x14ac:dyDescent="0.25">
      <c r="C166" s="137"/>
      <c r="H166" s="137"/>
    </row>
    <row r="167" spans="3:8" ht="12.75" customHeight="1" x14ac:dyDescent="0.25"/>
    <row r="168" spans="3:8" ht="12.75" customHeight="1" x14ac:dyDescent="0.25"/>
    <row r="169" spans="3:8" ht="12.75" customHeight="1" x14ac:dyDescent="0.25"/>
    <row r="170" spans="3:8" ht="12.75" customHeight="1" x14ac:dyDescent="0.25"/>
    <row r="171" spans="3:8" ht="12.75" customHeight="1" x14ac:dyDescent="0.25"/>
    <row r="172" spans="3:8" ht="12.75" customHeight="1" x14ac:dyDescent="0.25"/>
    <row r="173" spans="3:8" ht="12.75" customHeight="1" x14ac:dyDescent="0.25"/>
    <row r="174" spans="3:8" ht="12.75" customHeight="1" x14ac:dyDescent="0.25"/>
    <row r="175" spans="3:8" ht="12.75" customHeight="1" x14ac:dyDescent="0.25"/>
    <row r="176" spans="3:8" ht="12.75" customHeight="1" x14ac:dyDescent="0.25"/>
    <row r="177" spans="6:10" ht="12.75" customHeight="1" x14ac:dyDescent="0.25"/>
    <row r="178" spans="6:10" ht="12.75" customHeight="1" x14ac:dyDescent="0.25"/>
    <row r="179" spans="6:10" ht="12.75" customHeight="1" x14ac:dyDescent="0.25"/>
    <row r="180" spans="6:10" ht="12.75" customHeight="1" x14ac:dyDescent="0.25"/>
    <row r="181" spans="6:10" ht="12.75" customHeight="1" x14ac:dyDescent="0.25"/>
    <row r="182" spans="6:10" ht="12.75" customHeight="1" x14ac:dyDescent="0.25"/>
    <row r="183" spans="6:10" ht="12.75" customHeight="1" x14ac:dyDescent="0.25"/>
    <row r="184" spans="6:10" ht="12.75" customHeight="1" x14ac:dyDescent="0.25"/>
    <row r="185" spans="6:10" ht="12.75" customHeight="1" x14ac:dyDescent="0.25"/>
    <row r="186" spans="6:10" ht="12.75" customHeight="1" x14ac:dyDescent="0.25"/>
    <row r="187" spans="6:10" ht="12.75" customHeight="1" x14ac:dyDescent="0.25"/>
    <row r="188" spans="6:10" ht="12.75" customHeight="1" x14ac:dyDescent="0.25"/>
    <row r="189" spans="6:10" ht="12.75" customHeight="1" x14ac:dyDescent="0.25"/>
    <row r="190" spans="6:10" ht="12.75" customHeight="1" x14ac:dyDescent="0.25"/>
    <row r="191" spans="6:10" ht="12.75" customHeight="1" x14ac:dyDescent="0.25">
      <c r="F191" s="245"/>
    </row>
    <row r="192" spans="6:10" ht="12.75" customHeight="1" x14ac:dyDescent="0.25">
      <c r="F192" s="137"/>
      <c r="G192" s="137"/>
      <c r="H192" s="137"/>
      <c r="I192" s="137"/>
      <c r="J192" s="246"/>
    </row>
    <row r="193" spans="6:10" ht="12.75" customHeight="1" x14ac:dyDescent="0.25">
      <c r="F193" s="137"/>
      <c r="G193" s="137"/>
      <c r="H193" s="137"/>
      <c r="I193" s="137"/>
      <c r="J193" s="246"/>
    </row>
    <row r="194" spans="6:10" ht="12.75" customHeight="1" x14ac:dyDescent="0.25">
      <c r="F194" s="137"/>
      <c r="G194" s="137"/>
      <c r="H194" s="137"/>
      <c r="I194" s="137"/>
      <c r="J194" s="246"/>
    </row>
    <row r="195" spans="6:10" ht="12.75" customHeight="1" x14ac:dyDescent="0.25">
      <c r="F195" s="137"/>
      <c r="G195" s="137"/>
      <c r="H195" s="137"/>
      <c r="I195" s="137"/>
      <c r="J195" s="203"/>
    </row>
    <row r="196" spans="6:10" ht="12.75" customHeight="1" x14ac:dyDescent="0.25">
      <c r="F196" s="137"/>
      <c r="G196" s="137"/>
      <c r="H196" s="137"/>
      <c r="I196" s="137"/>
      <c r="J196" s="203"/>
    </row>
    <row r="197" spans="6:10" ht="12.75" customHeight="1" x14ac:dyDescent="0.25">
      <c r="F197" s="137"/>
      <c r="G197" s="137"/>
      <c r="H197" s="137"/>
      <c r="I197" s="137"/>
      <c r="J197" s="246"/>
    </row>
    <row r="198" spans="6:10" ht="12.75" customHeight="1" x14ac:dyDescent="0.25">
      <c r="F198" s="137"/>
      <c r="G198" s="137"/>
      <c r="H198" s="137"/>
      <c r="I198" s="137"/>
      <c r="J198" s="203"/>
    </row>
    <row r="199" spans="6:10" ht="12.75" customHeight="1" x14ac:dyDescent="0.25">
      <c r="F199" s="137"/>
      <c r="G199" s="137"/>
      <c r="H199" s="137"/>
      <c r="I199" s="137"/>
      <c r="J199" s="246"/>
    </row>
    <row r="200" spans="6:10" ht="12.75" customHeight="1" x14ac:dyDescent="0.25">
      <c r="F200" s="137"/>
      <c r="G200" s="137"/>
      <c r="H200" s="137"/>
      <c r="I200" s="137"/>
      <c r="J200" s="203"/>
    </row>
    <row r="201" spans="6:10" ht="12.75" customHeight="1" x14ac:dyDescent="0.25">
      <c r="F201" s="137"/>
      <c r="G201" s="137"/>
      <c r="H201" s="137"/>
      <c r="I201" s="137"/>
      <c r="J201" s="246"/>
    </row>
    <row r="202" spans="6:10" ht="12.75" customHeight="1" x14ac:dyDescent="0.25">
      <c r="F202" s="137"/>
      <c r="G202" s="137"/>
      <c r="H202" s="137"/>
      <c r="I202" s="137"/>
      <c r="J202" s="203"/>
    </row>
    <row r="203" spans="6:10" ht="12.75" customHeight="1" x14ac:dyDescent="0.25">
      <c r="F203" s="137"/>
      <c r="G203" s="137"/>
      <c r="H203" s="137"/>
      <c r="I203" s="137"/>
      <c r="J203" s="246"/>
    </row>
    <row r="204" spans="6:10" ht="12.75" customHeight="1" x14ac:dyDescent="0.25">
      <c r="F204" s="137"/>
      <c r="G204" s="137"/>
      <c r="H204" s="137"/>
      <c r="I204" s="137"/>
      <c r="J204" s="246"/>
    </row>
    <row r="205" spans="6:10" ht="12.75" customHeight="1" x14ac:dyDescent="0.25">
      <c r="F205" s="137"/>
      <c r="G205" s="137"/>
      <c r="H205" s="137"/>
      <c r="I205" s="137"/>
      <c r="J205" s="203"/>
    </row>
    <row r="206" spans="6:10" ht="12.75" customHeight="1" x14ac:dyDescent="0.25">
      <c r="F206" s="137"/>
      <c r="G206" s="137"/>
      <c r="H206" s="137"/>
      <c r="I206" s="137"/>
      <c r="J206" s="246"/>
    </row>
    <row r="207" spans="6:10" ht="12.75" customHeight="1" x14ac:dyDescent="0.25">
      <c r="F207" s="137"/>
      <c r="G207" s="137"/>
      <c r="H207" s="137"/>
      <c r="I207" s="137"/>
      <c r="J207" s="203"/>
    </row>
    <row r="208" spans="6:10" ht="12.75" customHeight="1" x14ac:dyDescent="0.25">
      <c r="F208" s="137"/>
      <c r="G208" s="137"/>
      <c r="H208" s="137"/>
      <c r="I208" s="137"/>
      <c r="J208" s="246"/>
    </row>
    <row r="209" spans="6:10" ht="12.75" customHeight="1" x14ac:dyDescent="0.25">
      <c r="F209" s="137"/>
      <c r="G209" s="137"/>
      <c r="H209" s="137"/>
      <c r="I209" s="137"/>
      <c r="J209" s="203"/>
    </row>
    <row r="210" spans="6:10" ht="12.75" customHeight="1" x14ac:dyDescent="0.25">
      <c r="F210" s="137"/>
      <c r="G210" s="137"/>
      <c r="H210" s="137"/>
      <c r="I210" s="137"/>
      <c r="J210" s="246"/>
    </row>
    <row r="211" spans="6:10" ht="12.75" customHeight="1" x14ac:dyDescent="0.25">
      <c r="F211" s="137"/>
      <c r="G211" s="137"/>
      <c r="H211" s="137"/>
      <c r="I211" s="137"/>
      <c r="J211" s="203"/>
    </row>
    <row r="212" spans="6:10" ht="12.75" customHeight="1" x14ac:dyDescent="0.25"/>
    <row r="213" spans="6:10" ht="12.75" customHeight="1" x14ac:dyDescent="0.25"/>
    <row r="214" spans="6:10" ht="12.75" customHeight="1" x14ac:dyDescent="0.25"/>
    <row r="215" spans="6:10" ht="12.75" customHeight="1" x14ac:dyDescent="0.25"/>
    <row r="216" spans="6:10" ht="12.75" customHeight="1" x14ac:dyDescent="0.25"/>
    <row r="217" spans="6:10" ht="12.75" customHeight="1" x14ac:dyDescent="0.25"/>
    <row r="218" spans="6:10" ht="12.75" customHeight="1" x14ac:dyDescent="0.25"/>
    <row r="219" spans="6:10" ht="12.75" customHeight="1" x14ac:dyDescent="0.25"/>
    <row r="220" spans="6:10" ht="12.75" customHeight="1" x14ac:dyDescent="0.3">
      <c r="G220" s="215" t="s">
        <v>161</v>
      </c>
      <c r="H220" s="215" t="s">
        <v>270</v>
      </c>
      <c r="I220" s="215" t="s">
        <v>271</v>
      </c>
      <c r="J220" s="215" t="s">
        <v>272</v>
      </c>
    </row>
    <row r="221" spans="6:10" ht="12.75" customHeight="1" x14ac:dyDescent="0.3">
      <c r="G221" s="215" t="s">
        <v>154</v>
      </c>
      <c r="H221" s="215" t="s">
        <v>156</v>
      </c>
      <c r="I221" s="215" t="s">
        <v>155</v>
      </c>
      <c r="J221" s="215" t="s">
        <v>273</v>
      </c>
    </row>
    <row r="222" spans="6:10" ht="12.75" customHeight="1" x14ac:dyDescent="0.3">
      <c r="G222" s="215" t="s">
        <v>178</v>
      </c>
      <c r="H222" s="215" t="s">
        <v>274</v>
      </c>
      <c r="I222" s="215" t="s">
        <v>179</v>
      </c>
      <c r="J222" s="215" t="s">
        <v>273</v>
      </c>
    </row>
    <row r="223" spans="6:10" ht="12.75" customHeight="1" x14ac:dyDescent="0.3">
      <c r="G223" s="215" t="s">
        <v>161</v>
      </c>
      <c r="H223" s="215" t="s">
        <v>270</v>
      </c>
      <c r="I223" s="215" t="s">
        <v>170</v>
      </c>
      <c r="J223" s="215" t="s">
        <v>275</v>
      </c>
    </row>
    <row r="224" spans="6:10" ht="12.75" customHeight="1" x14ac:dyDescent="0.3">
      <c r="G224" s="215" t="s">
        <v>161</v>
      </c>
      <c r="H224" s="215" t="s">
        <v>270</v>
      </c>
      <c r="I224" s="215" t="s">
        <v>162</v>
      </c>
      <c r="J224" s="215" t="s">
        <v>275</v>
      </c>
    </row>
    <row r="225" spans="7:10" ht="12.75" customHeight="1" x14ac:dyDescent="0.25"/>
    <row r="226" spans="7:10" ht="12.75" customHeight="1" x14ac:dyDescent="0.25"/>
    <row r="227" spans="7:10" ht="12.75" customHeight="1" x14ac:dyDescent="0.3">
      <c r="G227" s="215" t="s">
        <v>161</v>
      </c>
      <c r="H227" s="215" t="s">
        <v>270</v>
      </c>
      <c r="I227" s="215" t="s">
        <v>276</v>
      </c>
      <c r="J227" s="215" t="s">
        <v>272</v>
      </c>
    </row>
    <row r="228" spans="7:10" ht="12.75" customHeight="1" x14ac:dyDescent="0.25"/>
    <row r="229" spans="7:10" ht="12.75" customHeight="1" x14ac:dyDescent="0.3">
      <c r="G229" s="215" t="s">
        <v>161</v>
      </c>
      <c r="H229" s="215" t="s">
        <v>270</v>
      </c>
      <c r="I229" s="215" t="s">
        <v>167</v>
      </c>
      <c r="J229" s="215" t="s">
        <v>275</v>
      </c>
    </row>
    <row r="230" spans="7:10" ht="12.75" customHeight="1" x14ac:dyDescent="0.3">
      <c r="G230" s="215" t="s">
        <v>161</v>
      </c>
      <c r="H230" s="215" t="s">
        <v>270</v>
      </c>
      <c r="I230" s="215" t="s">
        <v>277</v>
      </c>
      <c r="J230" s="215" t="s">
        <v>275</v>
      </c>
    </row>
    <row r="231" spans="7:10" ht="12.75" customHeight="1" x14ac:dyDescent="0.25"/>
    <row r="232" spans="7:10" ht="12.75" customHeight="1" x14ac:dyDescent="0.25"/>
    <row r="233" spans="7:10" ht="12.75" customHeight="1" x14ac:dyDescent="0.25"/>
    <row r="234" spans="7:10" ht="12.75" customHeight="1" x14ac:dyDescent="0.25"/>
    <row r="235" spans="7:10" ht="12.75" customHeight="1" x14ac:dyDescent="0.25"/>
    <row r="236" spans="7:10" ht="12.75" customHeight="1" x14ac:dyDescent="0.25"/>
    <row r="237" spans="7:10" ht="12.75" customHeight="1" x14ac:dyDescent="0.25"/>
    <row r="238" spans="7:10" ht="12.75" customHeight="1" x14ac:dyDescent="0.25"/>
    <row r="239" spans="7:10" ht="12.75" customHeight="1" x14ac:dyDescent="0.25"/>
    <row r="240" spans="7:1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</sheetData>
  <mergeCells count="2">
    <mergeCell ref="B3:C3"/>
    <mergeCell ref="B4:C5"/>
  </mergeCells>
  <phoneticPr fontId="63" type="noConversion"/>
  <printOptions gridLines="1"/>
  <pageMargins left="0.2" right="0.2" top="0.25" bottom="0.25" header="0" footer="0"/>
  <pageSetup paperSize="3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topLeftCell="A10" workbookViewId="0"/>
  </sheetViews>
  <sheetFormatPr defaultColWidth="14.44140625" defaultRowHeight="15" customHeight="1" x14ac:dyDescent="0.25"/>
  <cols>
    <col min="1" max="1" width="3.44140625" customWidth="1"/>
    <col min="2" max="2" width="32.44140625" customWidth="1"/>
    <col min="3" max="3" width="3.21875" customWidth="1"/>
    <col min="4" max="4" width="19.5546875" customWidth="1"/>
    <col min="5" max="5" width="22.44140625" customWidth="1"/>
    <col min="6" max="26" width="9.21875" customWidth="1"/>
  </cols>
  <sheetData>
    <row r="1" spans="1:26" ht="23.25" customHeight="1" x14ac:dyDescent="0.25">
      <c r="A1" s="1"/>
      <c r="B1" s="247" t="s">
        <v>278</v>
      </c>
      <c r="C1" s="1"/>
      <c r="D1" s="248"/>
      <c r="E1" s="248"/>
      <c r="F1" s="1"/>
      <c r="G1" s="138" t="s">
        <v>98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337" t="s">
        <v>279</v>
      </c>
      <c r="C2" s="293"/>
      <c r="D2" s="294"/>
      <c r="E2" s="249"/>
      <c r="F2" s="249"/>
      <c r="G2" s="249"/>
      <c r="H2" s="249"/>
      <c r="I2" s="249"/>
      <c r="J2" s="249"/>
      <c r="K2" s="249"/>
      <c r="L2" s="3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5" customHeight="1" x14ac:dyDescent="0.25">
      <c r="A3" s="1"/>
      <c r="B3" s="250"/>
      <c r="C3" s="250"/>
      <c r="D3" s="251"/>
      <c r="E3" s="252"/>
      <c r="F3" s="253"/>
      <c r="G3" s="253"/>
      <c r="H3" s="253"/>
      <c r="I3" s="254"/>
      <c r="J3" s="255"/>
      <c r="K3" s="35"/>
      <c r="L3" s="3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25">
      <c r="A4" s="1"/>
      <c r="B4" s="256" t="s">
        <v>280</v>
      </c>
      <c r="C4" s="257"/>
      <c r="D4" s="257"/>
      <c r="E4" s="249"/>
      <c r="F4" s="249"/>
      <c r="G4" s="249"/>
      <c r="H4" s="249"/>
      <c r="I4" s="249"/>
      <c r="J4" s="249"/>
      <c r="K4" s="249"/>
      <c r="L4" s="3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25">
      <c r="A5" s="258"/>
      <c r="B5" s="259" t="s">
        <v>77</v>
      </c>
      <c r="C5" s="260" t="s">
        <v>281</v>
      </c>
      <c r="D5" s="259" t="s">
        <v>78</v>
      </c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</row>
    <row r="6" spans="1:26" ht="24.75" customHeight="1" x14ac:dyDescent="0.25">
      <c r="A6" s="258"/>
      <c r="B6" s="259" t="s">
        <v>282</v>
      </c>
      <c r="C6" s="260" t="s">
        <v>281</v>
      </c>
      <c r="D6" s="259" t="e">
        <f>TF!$G$19</f>
        <v>#N/A</v>
      </c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</row>
    <row r="7" spans="1:26" ht="24.75" customHeight="1" x14ac:dyDescent="0.25">
      <c r="A7" s="258"/>
      <c r="B7" s="259" t="s">
        <v>283</v>
      </c>
      <c r="C7" s="260" t="s">
        <v>281</v>
      </c>
      <c r="D7" s="259">
        <f>IF('PMF Form'!$I$15="",'PMF Form'!$I$13,'PMF Form'!$I$15)</f>
        <v>0</v>
      </c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24.75" customHeight="1" x14ac:dyDescent="0.25">
      <c r="A8" s="258"/>
      <c r="B8" s="259" t="s">
        <v>81</v>
      </c>
      <c r="C8" s="260" t="s">
        <v>281</v>
      </c>
      <c r="D8" s="259" t="e">
        <f>CONCATENATE(TF!$G$17," - ",TF!G15)</f>
        <v>#N/A</v>
      </c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24.75" customHeight="1" x14ac:dyDescent="0.25">
      <c r="A9" s="258"/>
      <c r="B9" s="259" t="s">
        <v>82</v>
      </c>
      <c r="C9" s="260" t="s">
        <v>281</v>
      </c>
      <c r="D9" s="259" t="s">
        <v>284</v>
      </c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</row>
    <row r="10" spans="1:26" ht="24.75" customHeight="1" x14ac:dyDescent="0.25">
      <c r="A10" s="258"/>
      <c r="B10" s="259" t="s">
        <v>285</v>
      </c>
      <c r="C10" s="260" t="s">
        <v>281</v>
      </c>
      <c r="D10" s="259">
        <f>IF('PMF Form'!$J$27="",2015,'PMF Form'!J27)</f>
        <v>2015</v>
      </c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</row>
    <row r="11" spans="1:26" ht="24.75" customHeight="1" x14ac:dyDescent="0.25">
      <c r="A11" s="258"/>
      <c r="B11" s="259" t="s">
        <v>286</v>
      </c>
      <c r="C11" s="260" t="s">
        <v>281</v>
      </c>
      <c r="D11" s="259" t="s">
        <v>287</v>
      </c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</row>
    <row r="12" spans="1:26" ht="24.75" customHeight="1" x14ac:dyDescent="0.25">
      <c r="A12" s="258"/>
      <c r="B12" s="259" t="s">
        <v>84</v>
      </c>
      <c r="C12" s="260" t="s">
        <v>281</v>
      </c>
      <c r="D12" s="259" t="s">
        <v>85</v>
      </c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24.75" customHeight="1" x14ac:dyDescent="0.25">
      <c r="A13" s="258"/>
      <c r="B13" s="259" t="s">
        <v>288</v>
      </c>
      <c r="C13" s="260" t="s">
        <v>281</v>
      </c>
      <c r="D13" s="259">
        <v>0</v>
      </c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24.75" customHeight="1" x14ac:dyDescent="0.25">
      <c r="A14" s="258"/>
      <c r="B14" s="259" t="s">
        <v>86</v>
      </c>
      <c r="C14" s="260" t="s">
        <v>281</v>
      </c>
      <c r="D14" s="259" t="s">
        <v>87</v>
      </c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</row>
    <row r="15" spans="1:26" ht="24.75" customHeight="1" x14ac:dyDescent="0.25">
      <c r="A15" s="258"/>
      <c r="B15" s="256" t="s">
        <v>289</v>
      </c>
      <c r="C15" s="260"/>
      <c r="D15" s="259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24.75" customHeight="1" x14ac:dyDescent="0.25">
      <c r="A16" s="258"/>
      <c r="B16" s="259" t="s">
        <v>290</v>
      </c>
      <c r="C16" s="260" t="s">
        <v>281</v>
      </c>
      <c r="D16" s="261" t="s">
        <v>291</v>
      </c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</row>
    <row r="17" spans="1:26" ht="24.75" customHeight="1" x14ac:dyDescent="0.25">
      <c r="A17" s="258"/>
      <c r="B17" s="259" t="s">
        <v>292</v>
      </c>
      <c r="C17" s="260" t="s">
        <v>281</v>
      </c>
      <c r="D17" s="261" t="s">
        <v>293</v>
      </c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24.75" customHeight="1" x14ac:dyDescent="0.25">
      <c r="A18" s="258"/>
      <c r="B18" s="259" t="s">
        <v>294</v>
      </c>
      <c r="C18" s="260" t="s">
        <v>281</v>
      </c>
      <c r="D18" s="261" t="s">
        <v>295</v>
      </c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</row>
    <row r="19" spans="1:26" ht="24.75" customHeight="1" x14ac:dyDescent="0.25">
      <c r="A19" s="258"/>
      <c r="B19" s="259" t="s">
        <v>88</v>
      </c>
      <c r="C19" s="260" t="s">
        <v>281</v>
      </c>
      <c r="D19" s="261" t="s">
        <v>89</v>
      </c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</row>
    <row r="20" spans="1:26" ht="24.75" customHeight="1" x14ac:dyDescent="0.25">
      <c r="A20" s="258"/>
      <c r="B20" s="259" t="s">
        <v>32</v>
      </c>
      <c r="C20" s="260" t="s">
        <v>281</v>
      </c>
      <c r="D20" s="259" t="str">
        <f>IF('PMF Form'!$F$27="","Call for Org Number",'PMF Form'!$F$27)</f>
        <v>Call for Org Number</v>
      </c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24.75" customHeight="1" x14ac:dyDescent="0.25">
      <c r="A21" s="258"/>
      <c r="B21" s="259" t="s">
        <v>296</v>
      </c>
      <c r="C21" s="260" t="s">
        <v>281</v>
      </c>
      <c r="D21" s="259">
        <v>12</v>
      </c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</row>
    <row r="22" spans="1:26" ht="24.75" customHeight="1" x14ac:dyDescent="0.25">
      <c r="A22" s="258"/>
      <c r="B22" s="259" t="s">
        <v>297</v>
      </c>
      <c r="C22" s="260" t="s">
        <v>281</v>
      </c>
      <c r="D22" s="262">
        <v>1</v>
      </c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</row>
    <row r="23" spans="1:26" ht="24.75" customHeight="1" x14ac:dyDescent="0.25">
      <c r="A23" s="258"/>
      <c r="B23" s="259" t="s">
        <v>298</v>
      </c>
      <c r="C23" s="260" t="s">
        <v>281</v>
      </c>
      <c r="D23" s="262">
        <v>1</v>
      </c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24.75" customHeight="1" x14ac:dyDescent="0.25">
      <c r="A24" s="258"/>
      <c r="B24" s="259" t="s">
        <v>299</v>
      </c>
      <c r="C24" s="260" t="s">
        <v>281</v>
      </c>
      <c r="D24" s="262">
        <v>100</v>
      </c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</row>
    <row r="25" spans="1:26" ht="24.75" customHeight="1" x14ac:dyDescent="0.25">
      <c r="A25" s="258"/>
      <c r="B25" s="259" t="s">
        <v>300</v>
      </c>
      <c r="C25" s="260" t="s">
        <v>281</v>
      </c>
      <c r="D25" s="263">
        <v>1</v>
      </c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</row>
    <row r="26" spans="1:26" ht="24.75" customHeight="1" x14ac:dyDescent="0.25">
      <c r="A26" s="258"/>
      <c r="B26" s="259"/>
      <c r="C26" s="260"/>
      <c r="D26" s="259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</row>
    <row r="27" spans="1:26" ht="24.75" customHeight="1" x14ac:dyDescent="0.25">
      <c r="A27" s="258"/>
      <c r="B27" s="259"/>
      <c r="C27" s="260"/>
      <c r="D27" s="259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24.75" customHeight="1" x14ac:dyDescent="0.25">
      <c r="A28" s="258"/>
      <c r="B28" s="259"/>
      <c r="C28" s="260"/>
      <c r="D28" s="259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</row>
    <row r="29" spans="1:26" ht="24.75" customHeight="1" x14ac:dyDescent="0.25">
      <c r="A29" s="258"/>
      <c r="B29" s="259"/>
      <c r="C29" s="260"/>
      <c r="D29" s="259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</row>
    <row r="30" spans="1:26" ht="24.75" customHeight="1" x14ac:dyDescent="0.25">
      <c r="A30" s="258"/>
      <c r="B30" s="259"/>
      <c r="C30" s="260"/>
      <c r="D30" s="259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2:D2"/>
  </mergeCells>
  <pageMargins left="0.2" right="0.2" top="0.25" bottom="0.2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PMF Form</vt:lpstr>
      <vt:lpstr>Instructions</vt:lpstr>
      <vt:lpstr>MEMO</vt:lpstr>
      <vt:lpstr>TF</vt:lpstr>
      <vt:lpstr>Budget Office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Williams</dc:creator>
  <cp:lastModifiedBy>Richard Forrester</cp:lastModifiedBy>
  <dcterms:created xsi:type="dcterms:W3CDTF">2006-04-19T13:37:00Z</dcterms:created>
  <dcterms:modified xsi:type="dcterms:W3CDTF">2026-02-27T17:37:14Z</dcterms:modified>
</cp:coreProperties>
</file>